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20产品设计一二" sheetId="3" r:id="rId1"/>
    <sheet name="20环艺一四" sheetId="4" r:id="rId2"/>
    <sheet name="20环艺二五" sheetId="5" r:id="rId3"/>
    <sheet name="20环艺三六" sheetId="6" r:id="rId4"/>
    <sheet name="20视传一四" sheetId="7" r:id="rId5"/>
    <sheet name="20视传二五" sheetId="8" r:id="rId6"/>
    <sheet name="20视传三六" sheetId="9" r:id="rId7"/>
  </sheets>
  <definedNames>
    <definedName name="_xlnm._FilterDatabase" localSheetId="0" hidden="1">'20产品设计一二'!$A$1:$M$30</definedName>
    <definedName name="_xlnm._FilterDatabase" localSheetId="1" hidden="1">'20环艺一四'!$A$1:$M$31</definedName>
    <definedName name="_xlnm._FilterDatabase" localSheetId="2" hidden="1">'20环艺二五'!$A$1:$M$31</definedName>
    <definedName name="_xlnm._FilterDatabase" localSheetId="3" hidden="1">'20环艺三六'!$L$1:$L$29</definedName>
    <definedName name="_xlnm._FilterDatabase" localSheetId="4" hidden="1">'20视传一四'!$L$1:$L$31</definedName>
    <definedName name="_xlnm._FilterDatabase" localSheetId="5" hidden="1">'20视传二五'!$L$1:$L$31</definedName>
    <definedName name="_xlnm._FilterDatabase" localSheetId="6" hidden="1">'20视传三六'!$L$1:$L$31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<sst xmlns="http://schemas.openxmlformats.org/spreadsheetml/2006/main" count="91" uniqueCount="13">
  <si>
    <t>学号</t>
  </si>
  <si>
    <t>2020-2021智育成绩</t>
  </si>
  <si>
    <t>2020-2021综合总评</t>
  </si>
  <si>
    <t>2021-2022智育成绩</t>
  </si>
  <si>
    <t>2021-2022综合总评</t>
  </si>
  <si>
    <t>2022-2023智育成绩</t>
  </si>
  <si>
    <t>2022-2023综合总评</t>
  </si>
  <si>
    <t>总智育成绩</t>
  </si>
  <si>
    <t>总智育排名</t>
  </si>
  <si>
    <t>总综合成绩</t>
  </si>
  <si>
    <t>总综合排名</t>
  </si>
  <si>
    <t>总排名和</t>
  </si>
  <si>
    <t>最终排名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</si>
</sst>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6" xfId="52"/>
    <cellStyle name="常规 5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N2" sqref="N2"/>
    </sheetView>
  </sheetViews>
  <sheetFormatPr defaultColWidth="9" defaultRowHeight="13.5"/>
  <cols>
    <col min="1" max="1" width="19.25" customWidth="1"/>
    <col min="2" max="3" width="16.375" customWidth="1"/>
    <col min="4" max="5" width="16.375" style="1" customWidth="1"/>
    <col min="6" max="6" width="18.875" style="1" customWidth="1"/>
    <col min="7" max="7" width="17.875" style="1" customWidth="1"/>
    <col min="8" max="8" width="12.625" style="1"/>
    <col min="10" max="10" width="12.625" style="1"/>
  </cols>
  <sheetData>
    <row r="1" ht="18" customHeight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7">
        <v>20219123406</v>
      </c>
      <c r="B2" s="6">
        <v>100</v>
      </c>
      <c r="C2" s="6">
        <v>95.69</v>
      </c>
      <c r="D2" s="6">
        <v>100</v>
      </c>
      <c r="E2" s="6">
        <v>95.76</v>
      </c>
      <c r="F2" s="6">
        <v>100</v>
      </c>
      <c r="G2" s="6">
        <v>109.01</v>
      </c>
      <c r="H2" s="6">
        <f t="shared" ref="H2:H30" si="0">(B2*1.1+D2*1.2+F2*1.3)/3.6</f>
        <v>100</v>
      </c>
      <c r="I2" s="22">
        <f>_xlfn.RANK.EQ(H2,$H$2:$H$30)</f>
        <v>1</v>
      </c>
      <c r="J2" s="6">
        <f t="shared" ref="J2:J30" si="1">(C2+E2+G2)/3</f>
        <v>100.153333333333</v>
      </c>
      <c r="K2" s="12">
        <f>_xlfn.RANK.EQ(J2,$J:$J,0)</f>
        <v>2</v>
      </c>
      <c r="L2" s="12">
        <f t="shared" ref="L2:L30" si="2">I2+K2</f>
        <v>3</v>
      </c>
      <c r="M2" s="12">
        <v>1</v>
      </c>
    </row>
    <row r="3" spans="1:13">
      <c r="A3" s="7">
        <v>20219123419</v>
      </c>
      <c r="B3" s="6">
        <v>94.8837209302326</v>
      </c>
      <c r="C3" s="6">
        <v>92.4314046511628</v>
      </c>
      <c r="D3" s="6">
        <v>98.4575835475578</v>
      </c>
      <c r="E3" s="6">
        <v>103.997429305913</v>
      </c>
      <c r="F3" s="6">
        <v>99.0407673860911</v>
      </c>
      <c r="G3" s="6">
        <v>108.324460431655</v>
      </c>
      <c r="H3" s="6">
        <f t="shared" si="0"/>
        <v>97.5761641339566</v>
      </c>
      <c r="I3" s="22">
        <f>_xlfn.RANK.EQ(H3,$H$2:$H$30)</f>
        <v>3</v>
      </c>
      <c r="J3" s="6">
        <f t="shared" si="1"/>
        <v>101.58443146291</v>
      </c>
      <c r="K3" s="12">
        <f>_xlfn.RANK.EQ(J3,$J:$J,0)</f>
        <v>1</v>
      </c>
      <c r="L3" s="12">
        <f t="shared" si="2"/>
        <v>4</v>
      </c>
      <c r="M3" s="12">
        <v>2</v>
      </c>
    </row>
    <row r="4" spans="1:13">
      <c r="A4" s="7">
        <v>20219123408</v>
      </c>
      <c r="B4" s="6">
        <v>96.9922480620155</v>
      </c>
      <c r="C4" s="6">
        <v>94.0925736434109</v>
      </c>
      <c r="D4" s="6">
        <v>100</v>
      </c>
      <c r="E4" s="6">
        <v>96.2</v>
      </c>
      <c r="F4" s="6">
        <v>96.8824940047962</v>
      </c>
      <c r="G4" s="6">
        <v>109.529496402878</v>
      </c>
      <c r="H4" s="6">
        <f t="shared" si="0"/>
        <v>97.9551986317922</v>
      </c>
      <c r="I4" s="22">
        <f>_xlfn.RANK.EQ(H4,$H$2:$H$30)</f>
        <v>2</v>
      </c>
      <c r="J4" s="6">
        <f t="shared" si="1"/>
        <v>99.9406900154295</v>
      </c>
      <c r="K4" s="12">
        <f>_xlfn.RANK.EQ(J4,$J:$J,0)</f>
        <v>3</v>
      </c>
      <c r="L4" s="12">
        <f t="shared" si="2"/>
        <v>5</v>
      </c>
      <c r="M4" s="12">
        <v>3</v>
      </c>
    </row>
    <row r="5" spans="1:13">
      <c r="A5" s="13">
        <v>20219123102</v>
      </c>
      <c r="B5" s="5">
        <v>87.5336538461539</v>
      </c>
      <c r="C5" s="6">
        <v>86.3439576923077</v>
      </c>
      <c r="D5" s="6">
        <v>97.172236503856</v>
      </c>
      <c r="E5" s="6">
        <v>91.2419537275064</v>
      </c>
      <c r="F5" s="6">
        <v>98.0815347721823</v>
      </c>
      <c r="G5" s="6">
        <v>95.8039208633093</v>
      </c>
      <c r="H5" s="6">
        <f t="shared" si="0"/>
        <v>94.5554717331204</v>
      </c>
      <c r="I5" s="22">
        <f>_xlfn.RANK.EQ(H5,$H$2:$H$30)</f>
        <v>5</v>
      </c>
      <c r="J5" s="6">
        <f t="shared" si="1"/>
        <v>91.1299440943745</v>
      </c>
      <c r="K5" s="12">
        <f>_xlfn.RANK.EQ(J5,$J:$J,0)</f>
        <v>6</v>
      </c>
      <c r="L5" s="18">
        <f t="shared" si="2"/>
        <v>11</v>
      </c>
      <c r="M5" s="12">
        <v>4</v>
      </c>
    </row>
    <row r="6" spans="1:13">
      <c r="A6" s="4">
        <v>20219122402</v>
      </c>
      <c r="B6" s="5">
        <v>86.82</v>
      </c>
      <c r="C6" s="6">
        <v>87.931</v>
      </c>
      <c r="D6" s="6">
        <v>96.6966966966967</v>
      </c>
      <c r="E6" s="6">
        <v>93.1328528528529</v>
      </c>
      <c r="F6" s="6">
        <v>100</v>
      </c>
      <c r="G6" s="6">
        <v>90.83</v>
      </c>
      <c r="H6" s="6">
        <f t="shared" si="0"/>
        <v>94.8716766766767</v>
      </c>
      <c r="I6" s="22">
        <f>_xlfn.RANK.EQ(H6,$H$2:$H$30)</f>
        <v>4</v>
      </c>
      <c r="J6" s="6">
        <f t="shared" si="1"/>
        <v>90.6312842842843</v>
      </c>
      <c r="K6" s="12">
        <f>_xlfn.RANK.EQ(J6,$J:$J,0)</f>
        <v>7</v>
      </c>
      <c r="L6" s="18">
        <f t="shared" si="2"/>
        <v>11</v>
      </c>
      <c r="M6" s="12">
        <v>5</v>
      </c>
    </row>
    <row r="7" spans="1:13">
      <c r="A7" s="8">
        <v>20219123202</v>
      </c>
      <c r="B7" s="6">
        <v>88.6704545454545</v>
      </c>
      <c r="C7" s="6">
        <v>87.0329181818182</v>
      </c>
      <c r="D7" s="6">
        <v>91.0025706940874</v>
      </c>
      <c r="E7" s="6">
        <v>94.0016709511568</v>
      </c>
      <c r="F7" s="6">
        <v>93.0455635491607</v>
      </c>
      <c r="G7" s="6">
        <v>96.7523381294964</v>
      </c>
      <c r="H7" s="6">
        <f t="shared" si="0"/>
        <v>91.0277270685594</v>
      </c>
      <c r="I7" s="22">
        <f>_xlfn.RANK.EQ(H7,$H$2:$H$30)</f>
        <v>8</v>
      </c>
      <c r="J7" s="6">
        <f t="shared" si="1"/>
        <v>92.5956424208238</v>
      </c>
      <c r="K7" s="12">
        <f>_xlfn.RANK.EQ(J7,$J:$J,0)</f>
        <v>4</v>
      </c>
      <c r="L7" s="12">
        <f t="shared" si="2"/>
        <v>12</v>
      </c>
      <c r="M7" s="12">
        <v>6</v>
      </c>
    </row>
    <row r="8" spans="1:13">
      <c r="A8" s="7">
        <v>20219123407</v>
      </c>
      <c r="B8" s="6">
        <v>91.7209302325581</v>
      </c>
      <c r="C8" s="6">
        <v>89.5146511627907</v>
      </c>
      <c r="D8" s="6">
        <v>92.8020565552699</v>
      </c>
      <c r="E8" s="6">
        <v>87.4113367609254</v>
      </c>
      <c r="F8" s="6">
        <v>91.3669064748201</v>
      </c>
      <c r="G8" s="6">
        <v>90.1101438848921</v>
      </c>
      <c r="H8" s="6">
        <f t="shared" si="0"/>
        <v>91.9534637609456</v>
      </c>
      <c r="I8" s="22">
        <f>_xlfn.RANK.EQ(H8,$H$2:$H$30)</f>
        <v>6</v>
      </c>
      <c r="J8" s="6">
        <f t="shared" si="1"/>
        <v>89.0120439362027</v>
      </c>
      <c r="K8" s="12">
        <f>_xlfn.RANK.EQ(J8,$J:$J,0)</f>
        <v>10</v>
      </c>
      <c r="L8" s="12">
        <f t="shared" si="2"/>
        <v>16</v>
      </c>
      <c r="M8" s="12">
        <v>7</v>
      </c>
    </row>
    <row r="9" spans="1:13">
      <c r="A9" s="7">
        <v>20219123422</v>
      </c>
      <c r="B9" s="6">
        <v>86.7131782945736</v>
      </c>
      <c r="C9" s="6">
        <v>84.1040248062016</v>
      </c>
      <c r="D9" s="6">
        <v>94.8586118251928</v>
      </c>
      <c r="E9" s="6">
        <v>90.4180976863753</v>
      </c>
      <c r="F9" s="6">
        <v>91.1270983213429</v>
      </c>
      <c r="G9" s="6">
        <v>95.7112589928058</v>
      </c>
      <c r="H9" s="6">
        <f t="shared" si="0"/>
        <v>91.0222383700023</v>
      </c>
      <c r="I9" s="22">
        <f>_xlfn.RANK.EQ(H9,$H$2:$H$30)</f>
        <v>9</v>
      </c>
      <c r="J9" s="6">
        <f t="shared" si="1"/>
        <v>90.0777938284609</v>
      </c>
      <c r="K9" s="12">
        <f>_xlfn.RANK.EQ(J9,$J:$J,0)</f>
        <v>8</v>
      </c>
      <c r="L9" s="12">
        <f t="shared" si="2"/>
        <v>17</v>
      </c>
      <c r="M9" s="12">
        <v>8</v>
      </c>
    </row>
    <row r="10" spans="1:13">
      <c r="A10" s="7">
        <v>20219123401</v>
      </c>
      <c r="B10" s="6">
        <v>93.5658914728682</v>
      </c>
      <c r="C10" s="6">
        <v>90.0681240310078</v>
      </c>
      <c r="D10" s="6">
        <v>92.8020565552699</v>
      </c>
      <c r="E10" s="6">
        <v>87.8413367609254</v>
      </c>
      <c r="F10" s="6">
        <v>88.0095923261391</v>
      </c>
      <c r="G10" s="6">
        <v>88.0757553956834</v>
      </c>
      <c r="H10" s="6">
        <f t="shared" si="0"/>
        <v>91.3048384751277</v>
      </c>
      <c r="I10" s="22">
        <f>_xlfn.RANK.EQ(H10,$H$2:$H$30)</f>
        <v>7</v>
      </c>
      <c r="J10" s="6">
        <f t="shared" si="1"/>
        <v>88.6617387292055</v>
      </c>
      <c r="K10" s="12">
        <f>_xlfn.RANK.EQ(J10,$J:$J,0)</f>
        <v>11</v>
      </c>
      <c r="L10" s="12">
        <f t="shared" si="2"/>
        <v>18</v>
      </c>
      <c r="M10" s="12">
        <v>9</v>
      </c>
    </row>
    <row r="11" spans="1:13">
      <c r="A11" s="9">
        <v>20219123319</v>
      </c>
      <c r="B11" s="6">
        <v>81.2428243398393</v>
      </c>
      <c r="C11" s="6">
        <v>82.2199770378875</v>
      </c>
      <c r="D11" s="6">
        <v>89.2030848329049</v>
      </c>
      <c r="E11" s="6">
        <v>88.9820051413882</v>
      </c>
      <c r="F11" s="6">
        <v>93.2853717026379</v>
      </c>
      <c r="G11" s="6">
        <v>104.046223021583</v>
      </c>
      <c r="H11" s="6">
        <f t="shared" si="0"/>
        <v>88.2449421629829</v>
      </c>
      <c r="I11" s="22">
        <f>_xlfn.RANK.EQ(H11,$H$2:$H$30)</f>
        <v>15</v>
      </c>
      <c r="J11" s="6">
        <f t="shared" si="1"/>
        <v>91.7494017336195</v>
      </c>
      <c r="K11" s="12">
        <f>_xlfn.RANK.EQ(J11,$J:$J,0)</f>
        <v>5</v>
      </c>
      <c r="L11" s="12">
        <f t="shared" si="2"/>
        <v>20</v>
      </c>
      <c r="M11" s="12">
        <v>10</v>
      </c>
    </row>
    <row r="12" spans="1:13">
      <c r="A12" s="7">
        <v>20219123421</v>
      </c>
      <c r="B12" s="6">
        <v>86.046511627907</v>
      </c>
      <c r="C12" s="6">
        <v>83.7893581395349</v>
      </c>
      <c r="D12" s="6">
        <v>89.4601542416452</v>
      </c>
      <c r="E12" s="6">
        <v>85.5091002570694</v>
      </c>
      <c r="F12" s="6">
        <v>95.8848920863309</v>
      </c>
      <c r="G12" s="6">
        <v>94.0659352517986</v>
      </c>
      <c r="H12" s="6">
        <f t="shared" si="0"/>
        <v>90.7371409980284</v>
      </c>
      <c r="I12" s="22">
        <f>_xlfn.RANK.EQ(H12,$H$2:$H$30)</f>
        <v>11</v>
      </c>
      <c r="J12" s="6">
        <f t="shared" si="1"/>
        <v>87.7881312161343</v>
      </c>
      <c r="K12" s="12">
        <f>_xlfn.RANK.EQ(J12,$J:$J,0)</f>
        <v>12</v>
      </c>
      <c r="L12" s="12">
        <f t="shared" si="2"/>
        <v>23</v>
      </c>
      <c r="M12" s="12">
        <v>11</v>
      </c>
    </row>
    <row r="13" spans="1:13">
      <c r="A13" s="7">
        <v>20219123412</v>
      </c>
      <c r="B13" s="6">
        <v>80.6511627906977</v>
      </c>
      <c r="C13" s="6">
        <v>79.8842139534884</v>
      </c>
      <c r="D13" s="6">
        <v>93.0591259640103</v>
      </c>
      <c r="E13" s="6">
        <v>92.3484318766067</v>
      </c>
      <c r="F13" s="6">
        <v>89.6882494004796</v>
      </c>
      <c r="G13" s="6">
        <v>95.0479496402878</v>
      </c>
      <c r="H13" s="6">
        <f t="shared" si="0"/>
        <v>88.0505429020009</v>
      </c>
      <c r="I13" s="22">
        <f>_xlfn.RANK.EQ(H13,$H$2:$H$30)</f>
        <v>16</v>
      </c>
      <c r="J13" s="6">
        <f t="shared" si="1"/>
        <v>89.0935318234609</v>
      </c>
      <c r="K13" s="12">
        <f>_xlfn.RANK.EQ(J13,$J:$J,0)</f>
        <v>9</v>
      </c>
      <c r="L13" s="18">
        <f t="shared" si="2"/>
        <v>25</v>
      </c>
      <c r="M13" s="12">
        <v>12</v>
      </c>
    </row>
    <row r="14" spans="1:13">
      <c r="A14" s="10">
        <v>20219122308</v>
      </c>
      <c r="B14" s="11">
        <v>82.72</v>
      </c>
      <c r="C14" s="11">
        <v>81.28</v>
      </c>
      <c r="D14" s="6">
        <v>100.5</v>
      </c>
      <c r="E14" s="6">
        <v>95.105</v>
      </c>
      <c r="F14" s="6">
        <v>88.4297520661157</v>
      </c>
      <c r="G14" s="6">
        <v>85.6378512396694</v>
      </c>
      <c r="H14" s="6">
        <f t="shared" si="0"/>
        <v>90.7085215794307</v>
      </c>
      <c r="I14" s="22">
        <f>_xlfn.RANK.EQ(H14,$H$2:$H$30)</f>
        <v>12</v>
      </c>
      <c r="J14" s="6">
        <f t="shared" si="1"/>
        <v>87.3409504132231</v>
      </c>
      <c r="K14" s="12">
        <f>_xlfn.RANK.EQ(J14,$J:$J,0)</f>
        <v>13</v>
      </c>
      <c r="L14" s="18">
        <f t="shared" si="2"/>
        <v>25</v>
      </c>
      <c r="M14" s="12">
        <v>13</v>
      </c>
    </row>
    <row r="15" spans="1:13">
      <c r="A15" s="13">
        <v>20219123115</v>
      </c>
      <c r="B15" s="5">
        <v>76.0096153846154</v>
      </c>
      <c r="C15" s="6">
        <v>76.5051307692308</v>
      </c>
      <c r="D15" s="6">
        <v>98.4575835475578</v>
      </c>
      <c r="E15" s="6">
        <v>91.3574293059126</v>
      </c>
      <c r="F15" s="6">
        <v>94.0047961630695</v>
      </c>
      <c r="G15" s="6">
        <v>92.9378776978417</v>
      </c>
      <c r="H15" s="6">
        <f t="shared" si="0"/>
        <v>89.9905311644824</v>
      </c>
      <c r="I15" s="22">
        <f>_xlfn.RANK.EQ(H15,$H$2:$H$30)</f>
        <v>13</v>
      </c>
      <c r="J15" s="6">
        <f t="shared" si="1"/>
        <v>86.9334792576617</v>
      </c>
      <c r="K15" s="12">
        <f>_xlfn.RANK.EQ(J15,$J:$J,0)</f>
        <v>14</v>
      </c>
      <c r="L15" s="12">
        <f t="shared" si="2"/>
        <v>27</v>
      </c>
      <c r="M15" s="12">
        <v>14</v>
      </c>
    </row>
    <row r="16" spans="1:13">
      <c r="A16" s="10">
        <v>20219122315</v>
      </c>
      <c r="B16" s="11">
        <v>90.7</v>
      </c>
      <c r="C16" s="11">
        <v>87.71</v>
      </c>
      <c r="D16" s="6">
        <v>86.7867867867868</v>
      </c>
      <c r="E16" s="6">
        <v>83.6314114114114</v>
      </c>
      <c r="F16" s="6">
        <v>95.0413223140496</v>
      </c>
      <c r="G16" s="6">
        <v>87.7947933884298</v>
      </c>
      <c r="H16" s="6">
        <f t="shared" si="0"/>
        <v>90.9632953201135</v>
      </c>
      <c r="I16" s="22">
        <f>_xlfn.RANK.EQ(H16,$H$2:$H$30)</f>
        <v>10</v>
      </c>
      <c r="J16" s="6">
        <f t="shared" si="1"/>
        <v>86.3787349332804</v>
      </c>
      <c r="K16" s="12">
        <f>_xlfn.RANK.EQ(J16,$J:$J,0)</f>
        <v>18</v>
      </c>
      <c r="L16" s="12">
        <f t="shared" si="2"/>
        <v>28</v>
      </c>
      <c r="M16" s="12">
        <v>15</v>
      </c>
    </row>
    <row r="17" spans="1:13">
      <c r="A17" s="8">
        <v>20219123203</v>
      </c>
      <c r="B17" s="6">
        <v>88.6363636363636</v>
      </c>
      <c r="C17" s="6">
        <v>87.8120545454545</v>
      </c>
      <c r="D17" s="6">
        <v>89.7172236503856</v>
      </c>
      <c r="E17" s="6">
        <v>88.4561953727507</v>
      </c>
      <c r="F17" s="6">
        <v>89.2805755395683</v>
      </c>
      <c r="G17" s="6">
        <v>84.258345323741</v>
      </c>
      <c r="H17" s="6">
        <f t="shared" si="0"/>
        <v>89.2292823838615</v>
      </c>
      <c r="I17" s="22">
        <f>_xlfn.RANK.EQ(H17,$H$2:$H$30)</f>
        <v>14</v>
      </c>
      <c r="J17" s="6">
        <f t="shared" si="1"/>
        <v>86.8421984139821</v>
      </c>
      <c r="K17" s="12">
        <f>_xlfn.RANK.EQ(J17,$J:$J,0)</f>
        <v>15</v>
      </c>
      <c r="L17" s="12">
        <f t="shared" si="2"/>
        <v>29</v>
      </c>
      <c r="M17" s="12">
        <v>16</v>
      </c>
    </row>
    <row r="18" spans="1:13">
      <c r="A18" s="8">
        <v>20219123205</v>
      </c>
      <c r="B18" s="6">
        <v>92.7272727272727</v>
      </c>
      <c r="C18" s="6">
        <v>88.6766909090909</v>
      </c>
      <c r="D18" s="6">
        <v>81.4910025706941</v>
      </c>
      <c r="E18" s="6">
        <v>80.1091516709512</v>
      </c>
      <c r="F18" s="6">
        <v>90.0143884892086</v>
      </c>
      <c r="G18" s="6">
        <v>91.4486330935252</v>
      </c>
      <c r="H18" s="6">
        <f t="shared" si="0"/>
        <v>88.0021967002234</v>
      </c>
      <c r="I18" s="22">
        <f>_xlfn.RANK.EQ(H18,$H$2:$H$30)</f>
        <v>17</v>
      </c>
      <c r="J18" s="6">
        <f t="shared" si="1"/>
        <v>86.7448252245224</v>
      </c>
      <c r="K18" s="12">
        <f>_xlfn.RANK.EQ(J18,$J:$J,0)</f>
        <v>16</v>
      </c>
      <c r="L18" s="12">
        <f t="shared" si="2"/>
        <v>33</v>
      </c>
      <c r="M18" s="12">
        <v>17</v>
      </c>
    </row>
    <row r="19" spans="1:13">
      <c r="A19" s="7">
        <v>20219123415</v>
      </c>
      <c r="B19" s="6">
        <v>75.4521963824289</v>
      </c>
      <c r="C19" s="6">
        <v>76.2485374677002</v>
      </c>
      <c r="D19" s="6">
        <v>88.9460154241645</v>
      </c>
      <c r="E19" s="6">
        <v>83.8149100257069</v>
      </c>
      <c r="F19" s="6">
        <v>90.8872901678657</v>
      </c>
      <c r="G19" s="6">
        <v>99.6823741007194</v>
      </c>
      <c r="H19" s="6">
        <f t="shared" si="0"/>
        <v>85.5239199299707</v>
      </c>
      <c r="I19" s="22">
        <f>_xlfn.RANK.EQ(H19,$H$2:$H$30)</f>
        <v>19</v>
      </c>
      <c r="J19" s="6">
        <f t="shared" si="1"/>
        <v>86.5819405313755</v>
      </c>
      <c r="K19" s="12">
        <f>_xlfn.RANK.EQ(J19,$J:$J,0)</f>
        <v>17</v>
      </c>
      <c r="L19" s="12">
        <f t="shared" si="2"/>
        <v>36</v>
      </c>
      <c r="M19" s="12">
        <v>18</v>
      </c>
    </row>
    <row r="20" spans="1:13">
      <c r="A20" s="13">
        <v>20219123113</v>
      </c>
      <c r="B20" s="5">
        <v>74.7836538461538</v>
      </c>
      <c r="C20" s="6">
        <v>76.3717576923077</v>
      </c>
      <c r="D20" s="6">
        <v>91.5167095115681</v>
      </c>
      <c r="E20" s="6">
        <v>86.8058611825193</v>
      </c>
      <c r="F20" s="6">
        <v>92.5659472422062</v>
      </c>
      <c r="G20" s="6">
        <v>95.7095683453237</v>
      </c>
      <c r="H20" s="6">
        <f t="shared" si="0"/>
        <v>86.7827227943109</v>
      </c>
      <c r="I20" s="22">
        <f>_xlfn.RANK.EQ(H20,$H$2:$H$30)</f>
        <v>18</v>
      </c>
      <c r="J20" s="6">
        <f t="shared" si="1"/>
        <v>86.2957290733836</v>
      </c>
      <c r="K20" s="12">
        <f>_xlfn.RANK.EQ(J20,$J:$J,0)</f>
        <v>19</v>
      </c>
      <c r="L20" s="12">
        <f t="shared" si="2"/>
        <v>37</v>
      </c>
      <c r="M20" s="12">
        <v>19</v>
      </c>
    </row>
    <row r="21" spans="1:13">
      <c r="A21" s="9">
        <v>20219123318</v>
      </c>
      <c r="B21" s="6">
        <v>80.7548794489093</v>
      </c>
      <c r="C21" s="6">
        <v>79.7020156142365</v>
      </c>
      <c r="D21" s="6">
        <v>90.4884318766067</v>
      </c>
      <c r="E21" s="6">
        <v>85.6974807197943</v>
      </c>
      <c r="F21" s="6">
        <v>80.8153477218225</v>
      </c>
      <c r="G21" s="6">
        <v>78.9192086330935</v>
      </c>
      <c r="H21" s="6">
        <f t="shared" si="0"/>
        <v>84.0212326900271</v>
      </c>
      <c r="I21" s="22">
        <f>_xlfn.RANK.EQ(H21,$H$2:$H$30)</f>
        <v>20</v>
      </c>
      <c r="J21" s="6">
        <f t="shared" si="1"/>
        <v>81.4395683223748</v>
      </c>
      <c r="K21" s="12">
        <f>_xlfn.RANK.EQ(J21,$J:$J,0)</f>
        <v>21</v>
      </c>
      <c r="L21" s="12">
        <f t="shared" si="2"/>
        <v>41</v>
      </c>
      <c r="M21" s="12">
        <v>20</v>
      </c>
    </row>
    <row r="22" spans="1:13">
      <c r="A22" s="8">
        <v>20219123204</v>
      </c>
      <c r="B22" s="6">
        <v>88.9602272727273</v>
      </c>
      <c r="C22" s="6">
        <v>86.1817590909091</v>
      </c>
      <c r="D22" s="6">
        <v>74.5501285347044</v>
      </c>
      <c r="E22" s="6">
        <v>75.5575835475578</v>
      </c>
      <c r="F22" s="6">
        <v>81.294964028777</v>
      </c>
      <c r="G22" s="6">
        <v>85.4269784172662</v>
      </c>
      <c r="H22" s="6">
        <f t="shared" si="0"/>
        <v>81.3888492997376</v>
      </c>
      <c r="I22" s="22">
        <f>_xlfn.RANK.EQ(H22,$H$2:$H$30)</f>
        <v>22</v>
      </c>
      <c r="J22" s="6">
        <f t="shared" si="1"/>
        <v>82.3887736852444</v>
      </c>
      <c r="K22" s="12">
        <f>_xlfn.RANK.EQ(J22,$J:$J,0)</f>
        <v>20</v>
      </c>
      <c r="L22" s="12">
        <f t="shared" si="2"/>
        <v>42</v>
      </c>
      <c r="M22" s="12">
        <v>21</v>
      </c>
    </row>
    <row r="23" spans="1:13">
      <c r="A23" s="9">
        <v>20219123306</v>
      </c>
      <c r="B23" s="6">
        <v>72.4598163030999</v>
      </c>
      <c r="C23" s="6">
        <v>73.6694714121699</v>
      </c>
      <c r="D23" s="6">
        <v>84.8329048843188</v>
      </c>
      <c r="E23" s="6">
        <v>80.8613881748072</v>
      </c>
      <c r="F23" s="6">
        <v>90.2589928057554</v>
      </c>
      <c r="G23" s="6">
        <v>84.3253956834532</v>
      </c>
      <c r="H23" s="6">
        <f t="shared" si="0"/>
        <v>83.0116595672429</v>
      </c>
      <c r="I23" s="22">
        <f>_xlfn.RANK.EQ(H23,$H$2:$H$30)</f>
        <v>21</v>
      </c>
      <c r="J23" s="6">
        <f t="shared" si="1"/>
        <v>79.6187517568101</v>
      </c>
      <c r="K23" s="12">
        <f>_xlfn.RANK.EQ(J23,$J:$J,0)</f>
        <v>23</v>
      </c>
      <c r="L23" s="12">
        <f t="shared" si="2"/>
        <v>44</v>
      </c>
      <c r="M23" s="12">
        <v>22</v>
      </c>
    </row>
    <row r="24" spans="1:13">
      <c r="A24" s="10">
        <v>20219122305</v>
      </c>
      <c r="B24" s="11">
        <v>76.33</v>
      </c>
      <c r="C24" s="11">
        <v>78.41</v>
      </c>
      <c r="D24" s="6">
        <v>83.7837837837838</v>
      </c>
      <c r="E24" s="6">
        <v>80.5394594594595</v>
      </c>
      <c r="F24" s="6">
        <v>83.1955922865014</v>
      </c>
      <c r="G24" s="6">
        <v>82.9973553719008</v>
      </c>
      <c r="H24" s="6">
        <f t="shared" si="0"/>
        <v>81.293836253609</v>
      </c>
      <c r="I24" s="22">
        <f>_xlfn.RANK.EQ(H24,$H$2:$H$30)</f>
        <v>23</v>
      </c>
      <c r="J24" s="6">
        <f t="shared" si="1"/>
        <v>80.6489382771201</v>
      </c>
      <c r="K24" s="12">
        <f>_xlfn.RANK.EQ(J24,$J:$J,0)</f>
        <v>22</v>
      </c>
      <c r="L24" s="12">
        <f t="shared" si="2"/>
        <v>45</v>
      </c>
      <c r="M24" s="12">
        <v>23</v>
      </c>
    </row>
    <row r="25" spans="1:13">
      <c r="A25" s="4">
        <v>20219122415</v>
      </c>
      <c r="B25" s="5">
        <v>64.04</v>
      </c>
      <c r="C25" s="6">
        <v>68.502</v>
      </c>
      <c r="D25" s="6">
        <v>84.6846846846847</v>
      </c>
      <c r="E25" s="6">
        <v>81.405045045045</v>
      </c>
      <c r="F25" s="6">
        <v>91.2603305785124</v>
      </c>
      <c r="G25" s="6">
        <v>87.5161983471074</v>
      </c>
      <c r="H25" s="6">
        <f t="shared" si="0"/>
        <v>80.7511253815799</v>
      </c>
      <c r="I25" s="22">
        <f>_xlfn.RANK.EQ(H25,$H$2:$H$30)</f>
        <v>24</v>
      </c>
      <c r="J25" s="6">
        <f t="shared" si="1"/>
        <v>79.1410811307175</v>
      </c>
      <c r="K25" s="12">
        <f>_xlfn.RANK.EQ(J25,$J:$J,0)</f>
        <v>24</v>
      </c>
      <c r="L25" s="12">
        <f t="shared" si="2"/>
        <v>48</v>
      </c>
      <c r="M25" s="12">
        <v>24</v>
      </c>
    </row>
    <row r="26" spans="1:13">
      <c r="A26" s="10">
        <v>20219122302</v>
      </c>
      <c r="B26" s="11">
        <v>72.88</v>
      </c>
      <c r="C26" s="11">
        <v>75.11</v>
      </c>
      <c r="D26" s="6">
        <v>76.2762762762763</v>
      </c>
      <c r="E26" s="6">
        <v>76.2595795795796</v>
      </c>
      <c r="F26" s="6">
        <v>89.5316804407714</v>
      </c>
      <c r="G26" s="6">
        <v>83.9490082644628</v>
      </c>
      <c r="H26" s="6">
        <f t="shared" si="0"/>
        <v>80.0251989179262</v>
      </c>
      <c r="I26" s="22">
        <f>_xlfn.RANK.EQ(H26,$H$2:$H$30)</f>
        <v>25</v>
      </c>
      <c r="J26" s="6">
        <f t="shared" si="1"/>
        <v>78.4395292813475</v>
      </c>
      <c r="K26" s="12">
        <f>_xlfn.RANK.EQ(J26,$J:$J,0)</f>
        <v>25</v>
      </c>
      <c r="L26" s="12">
        <f t="shared" si="2"/>
        <v>50</v>
      </c>
      <c r="M26" s="12">
        <v>25</v>
      </c>
    </row>
    <row r="27" spans="1:13">
      <c r="A27" s="7">
        <v>20219123414</v>
      </c>
      <c r="B27" s="6">
        <v>74.4186046511628</v>
      </c>
      <c r="C27" s="6">
        <v>75.277023255814</v>
      </c>
      <c r="D27" s="6">
        <v>84.0616966580977</v>
      </c>
      <c r="E27" s="6">
        <v>80.6801028277635</v>
      </c>
      <c r="F27" s="6">
        <v>79.3093525179856</v>
      </c>
      <c r="G27" s="6">
        <v>78.0756115107914</v>
      </c>
      <c r="H27" s="6">
        <f t="shared" si="0"/>
        <v>79.3990720498271</v>
      </c>
      <c r="I27" s="22">
        <f>_xlfn.RANK.EQ(H27,$H$2:$H$30)</f>
        <v>26</v>
      </c>
      <c r="J27" s="6">
        <f t="shared" si="1"/>
        <v>78.0109125314563</v>
      </c>
      <c r="K27" s="12">
        <f>_xlfn.RANK.EQ(J27,$J:$J,0)</f>
        <v>26</v>
      </c>
      <c r="L27" s="12">
        <f t="shared" si="2"/>
        <v>52</v>
      </c>
      <c r="M27" s="12">
        <v>26</v>
      </c>
    </row>
    <row r="28" spans="1:13">
      <c r="A28" s="7">
        <v>20219123420</v>
      </c>
      <c r="B28" s="6">
        <v>71.953488372093</v>
      </c>
      <c r="C28" s="6">
        <v>75.5074418604651</v>
      </c>
      <c r="D28" s="6">
        <v>74.5501285347044</v>
      </c>
      <c r="E28" s="6">
        <v>75.6175835475578</v>
      </c>
      <c r="F28" s="6">
        <v>74.8201438848921</v>
      </c>
      <c r="G28" s="6">
        <v>75.6020863309353</v>
      </c>
      <c r="H28" s="6">
        <f t="shared" si="0"/>
        <v>73.8542162503631</v>
      </c>
      <c r="I28" s="22">
        <f>_xlfn.RANK.EQ(H28,$H$2:$H$30)</f>
        <v>27</v>
      </c>
      <c r="J28" s="6">
        <f t="shared" si="1"/>
        <v>75.5757039129861</v>
      </c>
      <c r="K28" s="12">
        <f>_xlfn.RANK.EQ(J28,$J:$J,0)</f>
        <v>27</v>
      </c>
      <c r="L28" s="12">
        <f t="shared" si="2"/>
        <v>54</v>
      </c>
      <c r="M28" s="12">
        <v>27</v>
      </c>
    </row>
    <row r="29" spans="1:13">
      <c r="A29" s="20">
        <v>20219122221</v>
      </c>
      <c r="B29" s="6">
        <v>58.6437346437346</v>
      </c>
      <c r="C29" s="6">
        <v>64.8006142506142</v>
      </c>
      <c r="D29" s="6">
        <v>69.6696696696697</v>
      </c>
      <c r="E29" s="6">
        <v>72.2052852852853</v>
      </c>
      <c r="F29" s="6">
        <v>87.0523415977961</v>
      </c>
      <c r="G29" s="6">
        <v>82.7014049586777</v>
      </c>
      <c r="H29" s="6">
        <f t="shared" si="0"/>
        <v>72.5777099413463</v>
      </c>
      <c r="I29" s="22">
        <f>_xlfn.RANK.EQ(H29,$H$2:$H$30)</f>
        <v>28</v>
      </c>
      <c r="J29" s="6">
        <f t="shared" si="1"/>
        <v>73.2357681648591</v>
      </c>
      <c r="K29" s="12">
        <f>_xlfn.RANK.EQ(J29,$J:$J,0)</f>
        <v>28</v>
      </c>
      <c r="L29" s="12">
        <f t="shared" si="2"/>
        <v>56</v>
      </c>
      <c r="M29" s="12">
        <v>28</v>
      </c>
    </row>
    <row r="30" spans="1:13">
      <c r="A30" s="10">
        <v>20219122312</v>
      </c>
      <c r="B30" s="11">
        <v>59.84</v>
      </c>
      <c r="C30" s="11">
        <v>63.31</v>
      </c>
      <c r="D30" s="6">
        <v>76.5765765765766</v>
      </c>
      <c r="E30" s="6">
        <v>73.8747747747748</v>
      </c>
      <c r="F30" s="6">
        <v>78.6776859504132</v>
      </c>
      <c r="G30" s="6">
        <v>78.9816115702479</v>
      </c>
      <c r="H30" s="6">
        <f t="shared" si="0"/>
        <v>72.2213565631747</v>
      </c>
      <c r="I30" s="22">
        <f>_xlfn.RANK.EQ(H30,$H$2:$H$30)</f>
        <v>29</v>
      </c>
      <c r="J30" s="6">
        <f t="shared" si="1"/>
        <v>72.0554621150076</v>
      </c>
      <c r="K30" s="12">
        <f>_xlfn.RANK.EQ(J30,$J:$J,0)</f>
        <v>29</v>
      </c>
      <c r="L30" s="12">
        <f t="shared" si="2"/>
        <v>58</v>
      </c>
      <c r="M30" s="12">
        <v>29</v>
      </c>
    </row>
    <row r="31" spans="2:9">
      <c r="B31" s="21"/>
      <c r="C31" s="21"/>
      <c r="I31" s="23"/>
    </row>
  </sheetData>
  <sortState ref="A2:O31">
    <sortCondition ref="M2:M3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Q21" sqref="Q21"/>
    </sheetView>
  </sheetViews>
  <sheetFormatPr defaultColWidth="9" defaultRowHeight="13.5"/>
  <cols>
    <col min="1" max="1" width="13.125" customWidth="1"/>
    <col min="2" max="3" width="18.875" customWidth="1"/>
    <col min="4" max="5" width="20.125" style="1" customWidth="1"/>
    <col min="6" max="7" width="16.375" style="1" customWidth="1"/>
    <col min="8" max="8" width="12.625"/>
    <col min="10" max="10" width="12.625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12">
        <v>20219122207</v>
      </c>
      <c r="B2" s="6">
        <v>92.2260442260442</v>
      </c>
      <c r="C2" s="6">
        <v>92.8102309582309</v>
      </c>
      <c r="D2" s="6">
        <v>100</v>
      </c>
      <c r="E2" s="6">
        <v>93.46</v>
      </c>
      <c r="F2" s="6">
        <v>100</v>
      </c>
      <c r="G2" s="6">
        <v>96.51</v>
      </c>
      <c r="H2" s="6">
        <f t="shared" ref="H2:H31" si="0">(B2*1.1+D2*1.2+F2*1.3)/3.6</f>
        <v>97.6246246246246</v>
      </c>
      <c r="I2" s="22">
        <f>_xlfn.RANK.EQ(H2,$H$2:$H$31,0)</f>
        <v>1</v>
      </c>
      <c r="J2" s="6">
        <f t="shared" ref="J2:J31" si="1">(C2+E2+G2)/3</f>
        <v>94.260076986077</v>
      </c>
      <c r="K2" s="12">
        <v>1</v>
      </c>
      <c r="L2" s="12">
        <f t="shared" ref="L2:L31" si="2">I2+K2</f>
        <v>2</v>
      </c>
      <c r="M2" s="12">
        <v>1</v>
      </c>
    </row>
    <row r="3" spans="1:13">
      <c r="A3" s="4">
        <v>18219120411</v>
      </c>
      <c r="B3" s="5">
        <v>92.47</v>
      </c>
      <c r="C3" s="6">
        <v>90.5672</v>
      </c>
      <c r="D3" s="6">
        <v>99.1957104557641</v>
      </c>
      <c r="E3" s="6">
        <v>94.6772117962467</v>
      </c>
      <c r="F3" s="6">
        <v>95.6730769230769</v>
      </c>
      <c r="G3" s="6">
        <v>93.2038461538461</v>
      </c>
      <c r="H3" s="6">
        <f t="shared" si="0"/>
        <v>95.8685701519214</v>
      </c>
      <c r="I3" s="22">
        <f>_xlfn.RANK.EQ(H3,$H$2:$H$31,0)</f>
        <v>2</v>
      </c>
      <c r="J3" s="6">
        <f t="shared" si="1"/>
        <v>92.8160859833643</v>
      </c>
      <c r="K3" s="12">
        <v>2</v>
      </c>
      <c r="L3" s="12">
        <f t="shared" si="2"/>
        <v>4</v>
      </c>
      <c r="M3" s="12">
        <v>2</v>
      </c>
    </row>
    <row r="4" spans="1:13">
      <c r="A4" s="7">
        <v>20219122103</v>
      </c>
      <c r="B4" s="6">
        <v>94.1798941798942</v>
      </c>
      <c r="C4" s="6">
        <v>93.5871259259259</v>
      </c>
      <c r="D4" s="6">
        <v>92.9571045576408</v>
      </c>
      <c r="E4" s="6">
        <v>89.3021179624665</v>
      </c>
      <c r="F4" s="6">
        <v>94.7115384615385</v>
      </c>
      <c r="G4" s="6">
        <v>93.9719230769231</v>
      </c>
      <c r="H4" s="6">
        <f t="shared" si="0"/>
        <v>93.9642802964035</v>
      </c>
      <c r="I4" s="22">
        <f>_xlfn.RANK.EQ(H4,$H$2:$H$31,0)</f>
        <v>4</v>
      </c>
      <c r="J4" s="6">
        <f t="shared" si="1"/>
        <v>92.2870556551052</v>
      </c>
      <c r="K4" s="12">
        <v>3</v>
      </c>
      <c r="L4" s="18">
        <f t="shared" si="2"/>
        <v>7</v>
      </c>
      <c r="M4" s="12">
        <v>3</v>
      </c>
    </row>
    <row r="5" spans="1:13">
      <c r="A5" s="9">
        <v>20219123316</v>
      </c>
      <c r="B5" s="6">
        <v>82.5320512820513</v>
      </c>
      <c r="C5" s="6">
        <v>83.0046358974359</v>
      </c>
      <c r="D5" s="6">
        <v>100</v>
      </c>
      <c r="E5" s="6">
        <v>92.64</v>
      </c>
      <c r="F5" s="6">
        <v>99.9990475827651</v>
      </c>
      <c r="G5" s="6">
        <v>96.589428549659</v>
      </c>
      <c r="H5" s="6">
        <f t="shared" si="0"/>
        <v>94.6622272966253</v>
      </c>
      <c r="I5" s="22">
        <f>_xlfn.RANK.EQ(H5,$H$2:$H$31,0)</f>
        <v>3</v>
      </c>
      <c r="J5" s="6">
        <f t="shared" si="1"/>
        <v>90.7446881490316</v>
      </c>
      <c r="K5" s="12">
        <v>4</v>
      </c>
      <c r="L5" s="18">
        <f t="shared" si="2"/>
        <v>7</v>
      </c>
      <c r="M5" s="12">
        <v>4</v>
      </c>
    </row>
    <row r="6" spans="1:13">
      <c r="A6" s="12">
        <v>20219122214</v>
      </c>
      <c r="B6" s="6">
        <v>83.955773955774</v>
      </c>
      <c r="C6" s="6">
        <v>84.8870417690418</v>
      </c>
      <c r="D6" s="6">
        <v>95.9061662198391</v>
      </c>
      <c r="E6" s="6">
        <v>90.7390080428954</v>
      </c>
      <c r="F6" s="6">
        <v>95.4326923076923</v>
      </c>
      <c r="G6" s="6">
        <v>93.3096153846154</v>
      </c>
      <c r="H6" s="6">
        <f t="shared" si="0"/>
        <v>92.0836807819884</v>
      </c>
      <c r="I6" s="22">
        <f>_xlfn.RANK.EQ(H6,$H$2:$H$31,0)</f>
        <v>5</v>
      </c>
      <c r="J6" s="6">
        <f t="shared" si="1"/>
        <v>89.6452217321842</v>
      </c>
      <c r="K6" s="12">
        <v>5</v>
      </c>
      <c r="L6" s="12">
        <f t="shared" si="2"/>
        <v>10</v>
      </c>
      <c r="M6" s="12">
        <v>5</v>
      </c>
    </row>
    <row r="7" spans="1:13">
      <c r="A7" s="10">
        <v>20219122319</v>
      </c>
      <c r="B7" s="11">
        <v>89.63</v>
      </c>
      <c r="C7" s="11">
        <v>87.8</v>
      </c>
      <c r="D7" s="6">
        <v>89.8123324396783</v>
      </c>
      <c r="E7" s="6">
        <v>85.7580160857909</v>
      </c>
      <c r="F7" s="6">
        <v>95.1923076923077</v>
      </c>
      <c r="G7" s="6">
        <v>92.4453846153846</v>
      </c>
      <c r="H7" s="6">
        <f t="shared" si="0"/>
        <v>91.6993885910039</v>
      </c>
      <c r="I7" s="22">
        <f>_xlfn.RANK.EQ(H7,$H$2:$H$31,0)</f>
        <v>6</v>
      </c>
      <c r="J7" s="6">
        <f t="shared" si="1"/>
        <v>88.6678002337251</v>
      </c>
      <c r="K7" s="12">
        <v>6</v>
      </c>
      <c r="L7" s="12">
        <f t="shared" si="2"/>
        <v>12</v>
      </c>
      <c r="M7" s="12">
        <v>6</v>
      </c>
    </row>
    <row r="8" spans="1:13">
      <c r="A8" s="12">
        <v>20219122212</v>
      </c>
      <c r="B8" s="6">
        <v>85.9606879606879</v>
      </c>
      <c r="C8" s="6">
        <v>86.2084815724816</v>
      </c>
      <c r="D8" s="6">
        <v>97.3190348525469</v>
      </c>
      <c r="E8" s="6">
        <v>91.1773726541555</v>
      </c>
      <c r="F8" s="6">
        <v>87.2596153846154</v>
      </c>
      <c r="G8" s="6">
        <v>84.3507692307692</v>
      </c>
      <c r="H8" s="6">
        <f t="shared" si="0"/>
        <v>90.2158607166147</v>
      </c>
      <c r="I8" s="22">
        <f>_xlfn.RANK.EQ(H8,$H$2:$H$31,0)</f>
        <v>8</v>
      </c>
      <c r="J8" s="6">
        <f t="shared" si="1"/>
        <v>87.2455411524688</v>
      </c>
      <c r="K8" s="12">
        <v>7</v>
      </c>
      <c r="L8" s="12">
        <f t="shared" si="2"/>
        <v>15</v>
      </c>
      <c r="M8" s="12">
        <v>7</v>
      </c>
    </row>
    <row r="9" spans="1:13">
      <c r="A9" s="9">
        <v>20219123314</v>
      </c>
      <c r="B9" s="6">
        <v>76.1194029850746</v>
      </c>
      <c r="C9" s="6">
        <v>77.2635820895522</v>
      </c>
      <c r="D9" s="6">
        <v>94.4297082228117</v>
      </c>
      <c r="E9" s="6">
        <v>85.8393103448276</v>
      </c>
      <c r="F9" s="6">
        <v>99.7761629014439</v>
      </c>
      <c r="G9" s="6">
        <v>96.5756977408663</v>
      </c>
      <c r="H9" s="6">
        <f t="shared" si="0"/>
        <v>90.7655569230092</v>
      </c>
      <c r="I9" s="22">
        <f>_xlfn.RANK.EQ(H9,$H$2:$H$31,0)</f>
        <v>7</v>
      </c>
      <c r="J9" s="6">
        <f t="shared" si="1"/>
        <v>86.5595300584154</v>
      </c>
      <c r="K9" s="12">
        <v>9</v>
      </c>
      <c r="L9" s="12">
        <f t="shared" si="2"/>
        <v>16</v>
      </c>
      <c r="M9" s="12">
        <v>8</v>
      </c>
    </row>
    <row r="10" spans="1:13">
      <c r="A10" s="10">
        <v>20219122314</v>
      </c>
      <c r="B10" s="11">
        <v>81.39</v>
      </c>
      <c r="C10" s="11">
        <v>81.91</v>
      </c>
      <c r="D10" s="6">
        <v>92.2252010723861</v>
      </c>
      <c r="E10" s="6">
        <v>88.6663806970509</v>
      </c>
      <c r="F10" s="6">
        <v>90.3846153846154</v>
      </c>
      <c r="G10" s="6">
        <v>89.1357692307692</v>
      </c>
      <c r="H10" s="6">
        <f t="shared" si="0"/>
        <v>88.2497892463509</v>
      </c>
      <c r="I10" s="22">
        <f>_xlfn.RANK.EQ(H10,$H$2:$H$31,0)</f>
        <v>10</v>
      </c>
      <c r="J10" s="6">
        <f t="shared" si="1"/>
        <v>86.5707166426067</v>
      </c>
      <c r="K10" s="12">
        <v>8</v>
      </c>
      <c r="L10" s="12">
        <f t="shared" si="2"/>
        <v>18</v>
      </c>
      <c r="M10" s="12">
        <v>9</v>
      </c>
    </row>
    <row r="11" spans="1:13">
      <c r="A11" s="13">
        <v>20219123110</v>
      </c>
      <c r="B11" s="5">
        <v>87.5336538461539</v>
      </c>
      <c r="C11" s="6">
        <v>85.8045576923077</v>
      </c>
      <c r="D11" s="6">
        <v>93.1034482758621</v>
      </c>
      <c r="E11" s="6">
        <v>86.9072413793103</v>
      </c>
      <c r="F11" s="6">
        <v>87.0192307692308</v>
      </c>
      <c r="G11" s="6">
        <v>82.9015384615385</v>
      </c>
      <c r="H11" s="6">
        <f t="shared" si="0"/>
        <v>89.204488100501</v>
      </c>
      <c r="I11" s="22">
        <f>_xlfn.RANK.EQ(H11,$H$2:$H$31,0)</f>
        <v>9</v>
      </c>
      <c r="J11" s="6">
        <f t="shared" si="1"/>
        <v>85.2044458443855</v>
      </c>
      <c r="K11" s="12">
        <v>10</v>
      </c>
      <c r="L11" s="12">
        <f t="shared" si="2"/>
        <v>19</v>
      </c>
      <c r="M11" s="12">
        <v>10</v>
      </c>
    </row>
    <row r="12" spans="1:13">
      <c r="A12" s="13">
        <v>20219123106</v>
      </c>
      <c r="B12" s="5">
        <v>79.6875</v>
      </c>
      <c r="C12" s="6">
        <v>79.60165</v>
      </c>
      <c r="D12" s="6">
        <v>95.2254641909814</v>
      </c>
      <c r="E12" s="6">
        <v>88.4015517241379</v>
      </c>
      <c r="F12" s="6">
        <v>88.9423076923077</v>
      </c>
      <c r="G12" s="6">
        <v>84.9203846153846</v>
      </c>
      <c r="H12" s="6">
        <f t="shared" si="0"/>
        <v>88.2088352858827</v>
      </c>
      <c r="I12" s="22">
        <f>_xlfn.RANK.EQ(H12,$H$2:$H$31,0)</f>
        <v>11</v>
      </c>
      <c r="J12" s="6">
        <f t="shared" si="1"/>
        <v>84.3078621131742</v>
      </c>
      <c r="K12" s="12">
        <v>11</v>
      </c>
      <c r="L12" s="12">
        <f t="shared" si="2"/>
        <v>22</v>
      </c>
      <c r="M12" s="12">
        <v>11</v>
      </c>
    </row>
    <row r="13" spans="1:13">
      <c r="A13" s="7">
        <v>20219122114</v>
      </c>
      <c r="B13" s="6">
        <v>84.3915343915344</v>
      </c>
      <c r="C13" s="6">
        <v>85.2364740740741</v>
      </c>
      <c r="D13" s="6">
        <v>84.1823056300268</v>
      </c>
      <c r="E13" s="6">
        <v>79.3884986595174</v>
      </c>
      <c r="F13" s="6">
        <v>90.1442307692308</v>
      </c>
      <c r="G13" s="6">
        <v>88.0065384615384</v>
      </c>
      <c r="H13" s="6">
        <f t="shared" si="0"/>
        <v>86.3991540518667</v>
      </c>
      <c r="I13" s="22">
        <f>_xlfn.RANK.EQ(H13,$H$2:$H$31,0)</f>
        <v>12</v>
      </c>
      <c r="J13" s="6">
        <f t="shared" si="1"/>
        <v>84.21050373171</v>
      </c>
      <c r="K13" s="12">
        <v>12</v>
      </c>
      <c r="L13" s="12">
        <f t="shared" si="2"/>
        <v>24</v>
      </c>
      <c r="M13" s="12">
        <v>12</v>
      </c>
    </row>
    <row r="14" spans="1:13">
      <c r="A14" s="7">
        <v>20219122107</v>
      </c>
      <c r="B14" s="6">
        <v>76.4550264550265</v>
      </c>
      <c r="C14" s="6">
        <v>77.4637185185185</v>
      </c>
      <c r="D14" s="6">
        <v>85.5227882037534</v>
      </c>
      <c r="E14" s="6">
        <v>83.1098123324397</v>
      </c>
      <c r="F14" s="6">
        <v>90.1442307692308</v>
      </c>
      <c r="G14" s="6">
        <v>88.1315384615385</v>
      </c>
      <c r="H14" s="6">
        <f t="shared" si="0"/>
        <v>84.4209374847314</v>
      </c>
      <c r="I14" s="22">
        <f>_xlfn.RANK.EQ(H14,$H$2:$H$31,0)</f>
        <v>13</v>
      </c>
      <c r="J14" s="6">
        <f t="shared" si="1"/>
        <v>82.9016897708322</v>
      </c>
      <c r="K14" s="12">
        <v>13</v>
      </c>
      <c r="L14" s="12">
        <f t="shared" si="2"/>
        <v>26</v>
      </c>
      <c r="M14" s="12">
        <v>13</v>
      </c>
    </row>
    <row r="15" spans="1:13">
      <c r="A15" s="13">
        <v>18219120508</v>
      </c>
      <c r="B15" s="5">
        <v>73.5576923076923</v>
      </c>
      <c r="C15" s="6">
        <v>75.9387846153846</v>
      </c>
      <c r="D15" s="6">
        <v>84.8806366047745</v>
      </c>
      <c r="E15" s="6">
        <v>82.8224137931034</v>
      </c>
      <c r="F15" s="6">
        <v>86.0576923076923</v>
      </c>
      <c r="G15" s="6">
        <v>84.4346153846154</v>
      </c>
      <c r="H15" s="6">
        <f t="shared" si="0"/>
        <v>81.8458959622753</v>
      </c>
      <c r="I15" s="22">
        <f>_xlfn.RANK.EQ(H15,$H$2:$H$31,0)</f>
        <v>14</v>
      </c>
      <c r="J15" s="6">
        <f t="shared" si="1"/>
        <v>81.0652712643678</v>
      </c>
      <c r="K15" s="12">
        <v>14</v>
      </c>
      <c r="L15" s="12">
        <f t="shared" si="2"/>
        <v>28</v>
      </c>
      <c r="M15" s="12">
        <v>14</v>
      </c>
    </row>
    <row r="16" spans="1:13">
      <c r="A16" s="10">
        <v>20219122317</v>
      </c>
      <c r="B16" s="11">
        <v>81.92</v>
      </c>
      <c r="C16" s="11">
        <v>83</v>
      </c>
      <c r="D16" s="6">
        <v>83.9142091152815</v>
      </c>
      <c r="E16" s="6">
        <v>81.704235924933</v>
      </c>
      <c r="F16" s="6">
        <v>76.6826923076923</v>
      </c>
      <c r="G16" s="6">
        <v>76.7196153846154</v>
      </c>
      <c r="H16" s="6">
        <f t="shared" si="0"/>
        <v>80.6934863717605</v>
      </c>
      <c r="I16" s="22">
        <f>_xlfn.RANK.EQ(H16,$H$2:$H$31,0)</f>
        <v>15</v>
      </c>
      <c r="J16" s="6">
        <f t="shared" si="1"/>
        <v>80.4746171031828</v>
      </c>
      <c r="K16" s="12">
        <v>15</v>
      </c>
      <c r="L16" s="12">
        <f t="shared" si="2"/>
        <v>30</v>
      </c>
      <c r="M16" s="12">
        <v>15</v>
      </c>
    </row>
    <row r="17" spans="1:13">
      <c r="A17" s="13">
        <v>20219123121</v>
      </c>
      <c r="B17" s="5">
        <v>86.3076923076923</v>
      </c>
      <c r="C17" s="6">
        <v>87.1297846153846</v>
      </c>
      <c r="D17" s="6">
        <v>85.1458885941645</v>
      </c>
      <c r="E17" s="6">
        <v>79.4648275862069</v>
      </c>
      <c r="F17" s="6">
        <v>69.2307692307692</v>
      </c>
      <c r="G17" s="6">
        <v>72.2084615384615</v>
      </c>
      <c r="H17" s="6">
        <f t="shared" si="0"/>
        <v>79.7537577365163</v>
      </c>
      <c r="I17" s="22">
        <f>_xlfn.RANK.EQ(H17,$H$2:$H$31,0)</f>
        <v>16</v>
      </c>
      <c r="J17" s="6">
        <f t="shared" si="1"/>
        <v>79.6010245800177</v>
      </c>
      <c r="K17" s="12">
        <v>16</v>
      </c>
      <c r="L17" s="12">
        <f t="shared" si="2"/>
        <v>32</v>
      </c>
      <c r="M17" s="12">
        <v>16</v>
      </c>
    </row>
    <row r="18" spans="1:13">
      <c r="A18" s="9">
        <v>20219123324</v>
      </c>
      <c r="B18" s="6">
        <v>72.9477611940299</v>
      </c>
      <c r="C18" s="6">
        <v>75.2166328358209</v>
      </c>
      <c r="D18" s="6">
        <v>80.106100795756</v>
      </c>
      <c r="E18" s="6">
        <v>76.4089655172414</v>
      </c>
      <c r="F18" s="6">
        <v>74.5192307692308</v>
      </c>
      <c r="G18" s="6">
        <v>75.6015384615385</v>
      </c>
      <c r="H18" s="6">
        <f t="shared" si="0"/>
        <v>75.9013495189833</v>
      </c>
      <c r="I18" s="22">
        <f>_xlfn.RANK.EQ(H18,$H$2:$H$31,0)</f>
        <v>17</v>
      </c>
      <c r="J18" s="6">
        <f t="shared" si="1"/>
        <v>75.7423789382002</v>
      </c>
      <c r="K18" s="12">
        <v>17</v>
      </c>
      <c r="L18" s="12">
        <f t="shared" si="2"/>
        <v>34</v>
      </c>
      <c r="M18" s="12">
        <v>17</v>
      </c>
    </row>
    <row r="19" spans="1:13">
      <c r="A19" s="9">
        <v>20219123305</v>
      </c>
      <c r="B19" s="6">
        <v>76.3633754305396</v>
      </c>
      <c r="C19" s="6">
        <v>76.6775628013777</v>
      </c>
      <c r="D19" s="6">
        <v>79.3103448275862</v>
      </c>
      <c r="E19" s="6">
        <v>75.431724137931</v>
      </c>
      <c r="F19" s="6">
        <v>70.6730769230769</v>
      </c>
      <c r="G19" s="6">
        <v>72.8338461538462</v>
      </c>
      <c r="H19" s="6">
        <f t="shared" si="0"/>
        <v>75.2908685463047</v>
      </c>
      <c r="I19" s="22">
        <f>_xlfn.RANK.EQ(H19,$H$2:$H$31,0)</f>
        <v>18</v>
      </c>
      <c r="J19" s="6">
        <f t="shared" si="1"/>
        <v>74.981044364385</v>
      </c>
      <c r="K19" s="12">
        <v>18</v>
      </c>
      <c r="L19" s="12">
        <f t="shared" si="2"/>
        <v>36</v>
      </c>
      <c r="M19" s="12">
        <v>18</v>
      </c>
    </row>
    <row r="20" spans="1:13">
      <c r="A20" s="12">
        <v>20219122209</v>
      </c>
      <c r="B20" s="6">
        <v>81.4496314496314</v>
      </c>
      <c r="C20" s="6">
        <v>83.230742014742</v>
      </c>
      <c r="D20" s="6">
        <v>77.2117962466488</v>
      </c>
      <c r="E20" s="6">
        <v>74.3876675603217</v>
      </c>
      <c r="F20" s="6">
        <v>59.375</v>
      </c>
      <c r="G20" s="6">
        <v>66.375</v>
      </c>
      <c r="H20" s="6">
        <f t="shared" si="0"/>
        <v>72.0656250251592</v>
      </c>
      <c r="I20" s="22">
        <f>_xlfn.RANK.EQ(H20,$H$2:$H$31,0)</f>
        <v>19</v>
      </c>
      <c r="J20" s="6">
        <f t="shared" si="1"/>
        <v>74.6644698583546</v>
      </c>
      <c r="K20" s="12">
        <v>19</v>
      </c>
      <c r="L20" s="12">
        <f t="shared" si="2"/>
        <v>38</v>
      </c>
      <c r="M20" s="12">
        <v>19</v>
      </c>
    </row>
    <row r="21" spans="1:13">
      <c r="A21" s="19">
        <v>20219123219</v>
      </c>
      <c r="B21" s="6">
        <v>78.8181818181818</v>
      </c>
      <c r="C21" s="6">
        <v>78.2643272727273</v>
      </c>
      <c r="D21" s="6">
        <v>70.5570291777188</v>
      </c>
      <c r="E21" s="6">
        <v>69.8820689655172</v>
      </c>
      <c r="F21" s="6">
        <v>67.0673076923077</v>
      </c>
      <c r="G21" s="6">
        <v>70.8103846153846</v>
      </c>
      <c r="H21" s="6">
        <f t="shared" si="0"/>
        <v>71.8210930592396</v>
      </c>
      <c r="I21" s="22">
        <f>_xlfn.RANK.EQ(H21,$H$2:$H$31,0)</f>
        <v>20</v>
      </c>
      <c r="J21" s="6">
        <f t="shared" si="1"/>
        <v>72.9855936178764</v>
      </c>
      <c r="K21" s="12">
        <v>20</v>
      </c>
      <c r="L21" s="12">
        <f t="shared" si="2"/>
        <v>40</v>
      </c>
      <c r="M21" s="12">
        <v>20</v>
      </c>
    </row>
    <row r="22" spans="1:13">
      <c r="A22" s="8">
        <v>20219123222</v>
      </c>
      <c r="B22" s="6">
        <v>75.2840909090909</v>
      </c>
      <c r="C22" s="6">
        <v>76.0144636363636</v>
      </c>
      <c r="D22" s="6">
        <v>71.3527851458886</v>
      </c>
      <c r="E22" s="6">
        <v>70.5993103448276</v>
      </c>
      <c r="F22" s="6">
        <v>65.8653846153846</v>
      </c>
      <c r="G22" s="6">
        <v>70.2892307692308</v>
      </c>
      <c r="H22" s="6">
        <f t="shared" si="0"/>
        <v>70.5724561597407</v>
      </c>
      <c r="I22" s="22">
        <f>_xlfn.RANK.EQ(H22,$H$2:$H$31,0)</f>
        <v>21</v>
      </c>
      <c r="J22" s="6">
        <f t="shared" si="1"/>
        <v>72.301001583474</v>
      </c>
      <c r="K22" s="12">
        <v>21</v>
      </c>
      <c r="L22" s="12">
        <f t="shared" si="2"/>
        <v>42</v>
      </c>
      <c r="M22" s="12">
        <v>21</v>
      </c>
    </row>
    <row r="23" spans="1:13">
      <c r="A23" s="10">
        <v>20219122320</v>
      </c>
      <c r="B23" s="11">
        <v>69.68</v>
      </c>
      <c r="C23" s="11">
        <v>75.4</v>
      </c>
      <c r="D23" s="6">
        <v>73.4584450402145</v>
      </c>
      <c r="E23" s="6">
        <v>73.1479892761394</v>
      </c>
      <c r="F23" s="6">
        <v>57.9326923076923</v>
      </c>
      <c r="G23" s="6">
        <v>65.2096153846154</v>
      </c>
      <c r="H23" s="6">
        <f t="shared" si="0"/>
        <v>66.6973983467382</v>
      </c>
      <c r="I23" s="22">
        <f>_xlfn.RANK.EQ(H23,$H$2:$H$31,0)</f>
        <v>24</v>
      </c>
      <c r="J23" s="6">
        <f t="shared" si="1"/>
        <v>71.2525348869183</v>
      </c>
      <c r="K23" s="12">
        <v>22</v>
      </c>
      <c r="L23" s="18">
        <f t="shared" si="2"/>
        <v>46</v>
      </c>
      <c r="M23" s="12">
        <v>22</v>
      </c>
    </row>
    <row r="24" spans="1:13">
      <c r="A24" s="20">
        <v>20219122208</v>
      </c>
      <c r="B24" s="6">
        <v>64.6584766584767</v>
      </c>
      <c r="C24" s="6">
        <v>69.4629336609337</v>
      </c>
      <c r="D24" s="6">
        <v>71.5817694369973</v>
      </c>
      <c r="E24" s="6">
        <v>73.3481501340483</v>
      </c>
      <c r="F24" s="6">
        <v>63.9423076923077</v>
      </c>
      <c r="G24" s="6">
        <v>68.7353846153846</v>
      </c>
      <c r="H24" s="6">
        <f t="shared" si="0"/>
        <v>66.707624346867</v>
      </c>
      <c r="I24" s="22">
        <f>_xlfn.RANK.EQ(H24,$H$2:$H$31,0)</f>
        <v>23</v>
      </c>
      <c r="J24" s="6">
        <f t="shared" si="1"/>
        <v>70.5154894701222</v>
      </c>
      <c r="K24" s="12">
        <v>23</v>
      </c>
      <c r="L24" s="18">
        <f t="shared" si="2"/>
        <v>46</v>
      </c>
      <c r="M24" s="12">
        <v>23</v>
      </c>
    </row>
    <row r="25" spans="1:13">
      <c r="A25" s="20">
        <v>20219122215</v>
      </c>
      <c r="B25" s="6">
        <v>67.6658476658477</v>
      </c>
      <c r="C25" s="6">
        <v>70.86</v>
      </c>
      <c r="D25" s="6">
        <v>68.0965147453083</v>
      </c>
      <c r="E25" s="6">
        <v>69.0477345844504</v>
      </c>
      <c r="F25" s="6">
        <v>68.0288461538461</v>
      </c>
      <c r="G25" s="6">
        <v>71.3273076923077</v>
      </c>
      <c r="H25" s="6">
        <f t="shared" si="0"/>
        <v>67.940486146334</v>
      </c>
      <c r="I25" s="22">
        <f>_xlfn.RANK.EQ(H25,$H$2:$H$31,0)</f>
        <v>22</v>
      </c>
      <c r="J25" s="6">
        <f t="shared" si="1"/>
        <v>70.4116807589194</v>
      </c>
      <c r="K25" s="12">
        <v>24</v>
      </c>
      <c r="L25" s="18">
        <f t="shared" si="2"/>
        <v>46</v>
      </c>
      <c r="M25" s="12">
        <v>24</v>
      </c>
    </row>
    <row r="26" spans="1:13">
      <c r="A26" s="10">
        <v>20219122327</v>
      </c>
      <c r="B26" s="11">
        <v>64.37</v>
      </c>
      <c r="C26" s="11">
        <v>69.48</v>
      </c>
      <c r="D26" s="6">
        <v>72.6541554959786</v>
      </c>
      <c r="E26" s="6">
        <v>72.8852010723861</v>
      </c>
      <c r="F26" s="6">
        <v>61.5004560656734</v>
      </c>
      <c r="G26" s="6">
        <v>67.3102736394041</v>
      </c>
      <c r="H26" s="6">
        <f t="shared" si="0"/>
        <v>66.0951609668194</v>
      </c>
      <c r="I26" s="22">
        <f>_xlfn.RANK.EQ(H26,$H$2:$H$31,0)</f>
        <v>25</v>
      </c>
      <c r="J26" s="6">
        <f t="shared" si="1"/>
        <v>69.89182490393</v>
      </c>
      <c r="K26" s="12">
        <v>26</v>
      </c>
      <c r="L26" s="12">
        <f t="shared" si="2"/>
        <v>51</v>
      </c>
      <c r="M26" s="12">
        <v>25</v>
      </c>
    </row>
    <row r="27" spans="1:13">
      <c r="A27" s="20">
        <v>20219122213</v>
      </c>
      <c r="B27" s="6">
        <v>66.6633906633907</v>
      </c>
      <c r="C27" s="6">
        <v>72.9543734643734</v>
      </c>
      <c r="D27" s="6">
        <v>72.1179624664879</v>
      </c>
      <c r="E27" s="6">
        <v>73.7366756032172</v>
      </c>
      <c r="F27" s="6">
        <v>56.4903846153846</v>
      </c>
      <c r="G27" s="6">
        <v>64.3042307692308</v>
      </c>
      <c r="H27" s="6">
        <f t="shared" si="0"/>
        <v>64.8079957470876</v>
      </c>
      <c r="I27" s="22">
        <f>_xlfn.RANK.EQ(H27,$H$2:$H$31,0)</f>
        <v>27</v>
      </c>
      <c r="J27" s="6">
        <f t="shared" si="1"/>
        <v>70.3317599456071</v>
      </c>
      <c r="K27" s="12">
        <v>25</v>
      </c>
      <c r="L27" s="12">
        <f t="shared" si="2"/>
        <v>52</v>
      </c>
      <c r="M27" s="12">
        <v>26</v>
      </c>
    </row>
    <row r="28" spans="1:13">
      <c r="A28" s="8">
        <v>20219123214</v>
      </c>
      <c r="B28" s="6">
        <v>71.5738636363636</v>
      </c>
      <c r="C28" s="6">
        <v>72.2037045454545</v>
      </c>
      <c r="D28" s="6">
        <v>64.9867374005305</v>
      </c>
      <c r="E28" s="6">
        <v>66.1413793103448</v>
      </c>
      <c r="F28" s="6">
        <v>61.7788461538461</v>
      </c>
      <c r="G28" s="6">
        <v>67.5173076923077</v>
      </c>
      <c r="H28" s="6">
        <f t="shared" si="0"/>
        <v>65.8410652446213</v>
      </c>
      <c r="I28" s="22">
        <f>_xlfn.RANK.EQ(H28,$H$2:$H$31,0)</f>
        <v>26</v>
      </c>
      <c r="J28" s="6">
        <f t="shared" si="1"/>
        <v>68.6207971827023</v>
      </c>
      <c r="K28" s="12">
        <v>27</v>
      </c>
      <c r="L28" s="12">
        <f t="shared" si="2"/>
        <v>53</v>
      </c>
      <c r="M28" s="12">
        <v>27</v>
      </c>
    </row>
    <row r="29" spans="1:13">
      <c r="A29" s="20">
        <v>20219122204</v>
      </c>
      <c r="B29" s="6">
        <v>58.8943488943489</v>
      </c>
      <c r="C29" s="6">
        <v>65.4280442260442</v>
      </c>
      <c r="D29" s="6">
        <v>69.9731903485255</v>
      </c>
      <c r="E29" s="6">
        <v>72.5225737265416</v>
      </c>
      <c r="F29" s="6">
        <v>56.0096153846154</v>
      </c>
      <c r="G29" s="6">
        <v>64.1957692307692</v>
      </c>
      <c r="H29" s="6">
        <f t="shared" si="0"/>
        <v>61.5455867227818</v>
      </c>
      <c r="I29" s="22">
        <f>_xlfn.RANK.EQ(H29,$H$2:$H$31,0)</f>
        <v>29</v>
      </c>
      <c r="J29" s="6">
        <f t="shared" si="1"/>
        <v>67.3821290611183</v>
      </c>
      <c r="K29" s="12">
        <v>28</v>
      </c>
      <c r="L29" s="18">
        <f t="shared" si="2"/>
        <v>57</v>
      </c>
      <c r="M29" s="12">
        <v>28</v>
      </c>
    </row>
    <row r="30" spans="1:13">
      <c r="A30" s="7">
        <v>20219122126</v>
      </c>
      <c r="B30" s="6">
        <v>62.6984126984127</v>
      </c>
      <c r="C30" s="6">
        <v>67.1876888888889</v>
      </c>
      <c r="D30" s="6">
        <v>66.7560321715818</v>
      </c>
      <c r="E30" s="6">
        <v>68.8114209115282</v>
      </c>
      <c r="F30" s="6">
        <v>56.25</v>
      </c>
      <c r="G30" s="6">
        <v>64.22</v>
      </c>
      <c r="H30" s="6">
        <f t="shared" si="0"/>
        <v>61.7223590483756</v>
      </c>
      <c r="I30" s="22">
        <f>_xlfn.RANK.EQ(H30,$H$2:$H$31,0)</f>
        <v>28</v>
      </c>
      <c r="J30" s="6">
        <f t="shared" si="1"/>
        <v>66.7397032668057</v>
      </c>
      <c r="K30" s="12">
        <v>29</v>
      </c>
      <c r="L30" s="18">
        <f t="shared" si="2"/>
        <v>57</v>
      </c>
      <c r="M30" s="12">
        <v>29</v>
      </c>
    </row>
    <row r="31" spans="1:13">
      <c r="A31" s="14">
        <v>20219122411</v>
      </c>
      <c r="B31" s="5">
        <v>55.87</v>
      </c>
      <c r="C31" s="6">
        <v>60.6966</v>
      </c>
      <c r="D31" s="6">
        <v>67.0241286863271</v>
      </c>
      <c r="E31" s="6">
        <v>67.5856836461126</v>
      </c>
      <c r="F31" s="6">
        <v>60.0961538461538</v>
      </c>
      <c r="G31" s="6">
        <v>66.6276923076923</v>
      </c>
      <c r="H31" s="6">
        <f t="shared" si="0"/>
        <v>61.1141540065535</v>
      </c>
      <c r="I31" s="22">
        <f>_xlfn.RANK.EQ(H31,$H$2:$H$31,0)</f>
        <v>30</v>
      </c>
      <c r="J31" s="6">
        <f t="shared" si="1"/>
        <v>64.9699919846016</v>
      </c>
      <c r="K31" s="12">
        <v>30</v>
      </c>
      <c r="L31" s="12">
        <f t="shared" si="2"/>
        <v>60</v>
      </c>
      <c r="M31" s="12">
        <v>30</v>
      </c>
    </row>
    <row r="32" spans="2:3">
      <c r="B32" s="21"/>
      <c r="C32" s="21"/>
    </row>
  </sheetData>
  <sortState ref="A2:M32">
    <sortCondition ref="M2:M3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M1" sqref="M$1:M$1048576"/>
    </sheetView>
  </sheetViews>
  <sheetFormatPr defaultColWidth="9" defaultRowHeight="13.5"/>
  <cols>
    <col min="1" max="3" width="18.375" customWidth="1"/>
    <col min="4" max="4" width="18.375" style="1" customWidth="1"/>
    <col min="5" max="7" width="16.375" style="1" customWidth="1"/>
    <col min="8" max="8" width="12.625"/>
    <col min="10" max="10" width="12.625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7">
        <v>20219122129</v>
      </c>
      <c r="B2" s="6">
        <v>95.9643116505862</v>
      </c>
      <c r="C2" s="6">
        <v>93.5470181554103</v>
      </c>
      <c r="D2" s="6">
        <v>100</v>
      </c>
      <c r="E2" s="6">
        <v>98.18</v>
      </c>
      <c r="F2" s="6">
        <v>100</v>
      </c>
      <c r="G2" s="6">
        <v>101.38</v>
      </c>
      <c r="H2" s="6">
        <f t="shared" ref="H2:H31" si="0">(B2*1.1+D2*1.2+F2*1.3)/3.6</f>
        <v>98.7668730043458</v>
      </c>
      <c r="I2" s="12">
        <f>_xlfn.RANK.EQ(H2,$H:$H,0)</f>
        <v>1</v>
      </c>
      <c r="J2" s="6">
        <f t="shared" ref="J2:J31" si="1">(C2+E2+G2)/3</f>
        <v>97.7023393851368</v>
      </c>
      <c r="K2" s="12">
        <f>_xlfn.RANK.EQ(J2,$J:$J,0)</f>
        <v>1</v>
      </c>
      <c r="L2" s="12">
        <f t="shared" ref="L2:L31" si="2">I2+K2</f>
        <v>2</v>
      </c>
      <c r="M2" s="12">
        <v>1</v>
      </c>
    </row>
    <row r="3" spans="1:13">
      <c r="A3" s="7">
        <v>20219122102</v>
      </c>
      <c r="B3" s="6">
        <v>96.2962962962963</v>
      </c>
      <c r="C3" s="6">
        <v>94.4258074074074</v>
      </c>
      <c r="D3" s="6">
        <v>97.0822281167109</v>
      </c>
      <c r="E3" s="6">
        <v>91.3034482758621</v>
      </c>
      <c r="F3" s="6">
        <v>99.009900990099</v>
      </c>
      <c r="G3" s="6">
        <v>102.180940594059</v>
      </c>
      <c r="H3" s="6">
        <f t="shared" si="0"/>
        <v>97.5381863758632</v>
      </c>
      <c r="I3" s="12">
        <f>_xlfn.RANK.EQ(H3,$H:$H,0)</f>
        <v>2</v>
      </c>
      <c r="J3" s="6">
        <f t="shared" si="1"/>
        <v>95.9700654257763</v>
      </c>
      <c r="K3" s="12">
        <f>_xlfn.RANK.EQ(J3,$J:$J,0)</f>
        <v>2</v>
      </c>
      <c r="L3" s="12">
        <f t="shared" si="2"/>
        <v>4</v>
      </c>
      <c r="M3" s="12">
        <v>2</v>
      </c>
    </row>
    <row r="4" spans="1:13">
      <c r="A4" s="7">
        <v>20219122113</v>
      </c>
      <c r="B4" s="6">
        <v>93.9153439153439</v>
      </c>
      <c r="C4" s="6">
        <v>93.0591407407407</v>
      </c>
      <c r="D4" s="6">
        <v>95.7559681697613</v>
      </c>
      <c r="E4" s="6">
        <v>92.2913793103448</v>
      </c>
      <c r="F4" s="6">
        <v>92.2151038633275</v>
      </c>
      <c r="G4" s="6">
        <v>87.4790623179965</v>
      </c>
      <c r="H4" s="6">
        <f t="shared" si="0"/>
        <v>93.9149097591438</v>
      </c>
      <c r="I4" s="12">
        <f>_xlfn.RANK.EQ(H4,$H:$H,0)</f>
        <v>4</v>
      </c>
      <c r="J4" s="6">
        <f t="shared" si="1"/>
        <v>90.9431941230274</v>
      </c>
      <c r="K4" s="12">
        <f>_xlfn.RANK.EQ(J4,$J:$J,0)</f>
        <v>3</v>
      </c>
      <c r="L4" s="18">
        <f t="shared" si="2"/>
        <v>7</v>
      </c>
      <c r="M4" s="12">
        <v>3</v>
      </c>
    </row>
    <row r="5" spans="1:13">
      <c r="A5" s="13">
        <v>20219123120</v>
      </c>
      <c r="B5" s="5">
        <v>83.1201923076923</v>
      </c>
      <c r="C5" s="6">
        <v>83.1777346153846</v>
      </c>
      <c r="D5" s="6">
        <v>100</v>
      </c>
      <c r="E5" s="6">
        <v>93.92</v>
      </c>
      <c r="F5" s="6">
        <v>100</v>
      </c>
      <c r="G5" s="6">
        <v>92.92</v>
      </c>
      <c r="H5" s="6">
        <f t="shared" si="0"/>
        <v>94.842280982906</v>
      </c>
      <c r="I5" s="12">
        <f>_xlfn.RANK.EQ(H5,$H:$H,0)</f>
        <v>3</v>
      </c>
      <c r="J5" s="6">
        <f t="shared" si="1"/>
        <v>90.0059115384615</v>
      </c>
      <c r="K5" s="12">
        <f>_xlfn.RANK.EQ(J5,$J:$J,0)</f>
        <v>4</v>
      </c>
      <c r="L5" s="18">
        <f t="shared" si="2"/>
        <v>7</v>
      </c>
      <c r="M5" s="12">
        <v>4</v>
      </c>
    </row>
    <row r="6" spans="1:13">
      <c r="A6" s="10">
        <v>20219122326</v>
      </c>
      <c r="B6" s="11">
        <v>86.97</v>
      </c>
      <c r="C6" s="11">
        <v>88.2</v>
      </c>
      <c r="D6" s="6">
        <v>90.9814323607427</v>
      </c>
      <c r="E6" s="6">
        <v>86.3179310344828</v>
      </c>
      <c r="F6" s="6">
        <v>92.8217821782178</v>
      </c>
      <c r="G6" s="6">
        <v>90.1730693069307</v>
      </c>
      <c r="H6" s="6">
        <f t="shared" si="0"/>
        <v>90.420287684604</v>
      </c>
      <c r="I6" s="12">
        <f>_xlfn.RANK.EQ(H6,$H:$H,0)</f>
        <v>6</v>
      </c>
      <c r="J6" s="6">
        <f t="shared" si="1"/>
        <v>88.2303334471378</v>
      </c>
      <c r="K6" s="12">
        <f>_xlfn.RANK.EQ(J6,$J:$J,0)</f>
        <v>6</v>
      </c>
      <c r="L6" s="12">
        <f t="shared" si="2"/>
        <v>12</v>
      </c>
      <c r="M6" s="12">
        <v>5</v>
      </c>
    </row>
    <row r="7" spans="1:13">
      <c r="A7" s="13">
        <v>20219123111</v>
      </c>
      <c r="B7" s="5">
        <v>80.4230769230769</v>
      </c>
      <c r="C7" s="6">
        <v>82.4661538461538</v>
      </c>
      <c r="D7" s="6">
        <v>91.4507772020725</v>
      </c>
      <c r="E7" s="6">
        <v>87.0830051813471</v>
      </c>
      <c r="F7" s="6">
        <v>96.8</v>
      </c>
      <c r="G7" s="6">
        <v>97.22</v>
      </c>
      <c r="H7" s="6">
        <f t="shared" si="0"/>
        <v>90.0128659049644</v>
      </c>
      <c r="I7" s="12">
        <f>_xlfn.RANK.EQ(H7,$H:$H,0)</f>
        <v>8</v>
      </c>
      <c r="J7" s="6">
        <f t="shared" si="1"/>
        <v>88.923053009167</v>
      </c>
      <c r="K7" s="12">
        <f>_xlfn.RANK.EQ(J7,$J:$J,0)</f>
        <v>5</v>
      </c>
      <c r="L7" s="18">
        <f t="shared" si="2"/>
        <v>13</v>
      </c>
      <c r="M7" s="12">
        <v>6</v>
      </c>
    </row>
    <row r="8" spans="1:13">
      <c r="A8" s="7">
        <v>20219122118</v>
      </c>
      <c r="B8" s="6">
        <v>93.6507936507937</v>
      </c>
      <c r="C8" s="6">
        <v>90.2399555555556</v>
      </c>
      <c r="D8" s="6">
        <v>96.0212201591512</v>
      </c>
      <c r="E8" s="6">
        <v>89.6537931034483</v>
      </c>
      <c r="F8" s="6">
        <v>84.4496214327315</v>
      </c>
      <c r="G8" s="6">
        <v>81.4597728596389</v>
      </c>
      <c r="H8" s="6">
        <f t="shared" si="0"/>
        <v>91.118290297057</v>
      </c>
      <c r="I8" s="12">
        <f>_xlfn.RANK.EQ(H8,$H:$H,0)</f>
        <v>5</v>
      </c>
      <c r="J8" s="6">
        <f t="shared" si="1"/>
        <v>87.1178405062143</v>
      </c>
      <c r="K8" s="12">
        <f>_xlfn.RANK.EQ(J8,$J:$J,0)</f>
        <v>8</v>
      </c>
      <c r="L8" s="18">
        <f t="shared" si="2"/>
        <v>13</v>
      </c>
      <c r="M8" s="12">
        <v>7</v>
      </c>
    </row>
    <row r="9" spans="1:13">
      <c r="A9" s="13">
        <v>20219123108</v>
      </c>
      <c r="B9" s="5">
        <v>81.1586538461539</v>
      </c>
      <c r="C9" s="6">
        <v>80.8486576923077</v>
      </c>
      <c r="D9" s="6">
        <v>92.4870466321243</v>
      </c>
      <c r="E9" s="6">
        <v>87.2765803108808</v>
      </c>
      <c r="F9" s="6">
        <v>95.7333333333333</v>
      </c>
      <c r="G9" s="6">
        <v>88.15</v>
      </c>
      <c r="H9" s="6">
        <f t="shared" si="0"/>
        <v>90.1978634785144</v>
      </c>
      <c r="I9" s="12">
        <f>_xlfn.RANK.EQ(H9,$H:$H,0)</f>
        <v>7</v>
      </c>
      <c r="J9" s="6">
        <f t="shared" si="1"/>
        <v>85.4250793343962</v>
      </c>
      <c r="K9" s="12">
        <f>_xlfn.RANK.EQ(J9,$J:$J,0)</f>
        <v>10</v>
      </c>
      <c r="L9" s="12">
        <f t="shared" si="2"/>
        <v>17</v>
      </c>
      <c r="M9" s="12">
        <v>8</v>
      </c>
    </row>
    <row r="10" spans="1:13">
      <c r="A10" s="10">
        <v>20219122318</v>
      </c>
      <c r="B10" s="11">
        <v>84.31</v>
      </c>
      <c r="C10" s="11">
        <v>86.56</v>
      </c>
      <c r="D10" s="6">
        <v>89.3899204244032</v>
      </c>
      <c r="E10" s="6">
        <v>86.6834482758621</v>
      </c>
      <c r="F10" s="6">
        <v>91.3366336633663</v>
      </c>
      <c r="G10" s="6">
        <v>88.3569801980198</v>
      </c>
      <c r="H10" s="6">
        <f t="shared" si="0"/>
        <v>88.5407022976834</v>
      </c>
      <c r="I10" s="12">
        <f>_xlfn.RANK.EQ(H10,$H:$H,0)</f>
        <v>11</v>
      </c>
      <c r="J10" s="6">
        <f t="shared" si="1"/>
        <v>87.2001428246273</v>
      </c>
      <c r="K10" s="12">
        <f>_xlfn.RANK.EQ(J10,$J:$J,0)</f>
        <v>0</v>
      </c>
      <c r="L10" s="12">
        <f t="shared" si="2"/>
        <v>11</v>
      </c>
      <c r="M10" s="12">
        <v>9</v>
      </c>
    </row>
    <row r="11" spans="1:13">
      <c r="A11" s="4">
        <v>20219122416</v>
      </c>
      <c r="B11" s="5">
        <v>90.86</v>
      </c>
      <c r="C11" s="6">
        <v>87.4868</v>
      </c>
      <c r="D11" s="6">
        <v>92.8381962864722</v>
      </c>
      <c r="E11" s="6">
        <v>87.0448275862069</v>
      </c>
      <c r="F11" s="6">
        <v>85.420306736556</v>
      </c>
      <c r="G11" s="6">
        <v>81.8021840419336</v>
      </c>
      <c r="H11" s="6">
        <f t="shared" si="0"/>
        <v>89.5550650836915</v>
      </c>
      <c r="I11" s="12">
        <f>_xlfn.RANK.EQ(H11,$H:$H,0)</f>
        <v>10</v>
      </c>
      <c r="J11" s="6">
        <f t="shared" si="1"/>
        <v>85.4446038760469</v>
      </c>
      <c r="K11" s="12">
        <f>_xlfn.RANK.EQ(J11,$J:$J,0)</f>
        <v>9</v>
      </c>
      <c r="L11" s="12">
        <f t="shared" si="2"/>
        <v>19</v>
      </c>
      <c r="M11" s="12">
        <v>10</v>
      </c>
    </row>
    <row r="12" spans="1:13">
      <c r="A12" s="7">
        <v>20219123423</v>
      </c>
      <c r="B12" s="6">
        <v>86.7131782945736</v>
      </c>
      <c r="C12" s="6">
        <v>84.6420248062015</v>
      </c>
      <c r="D12" s="6">
        <v>86.7875647668394</v>
      </c>
      <c r="E12" s="6">
        <v>83.0919170984456</v>
      </c>
      <c r="F12" s="6">
        <v>94.6666666666667</v>
      </c>
      <c r="G12" s="6">
        <v>87.63</v>
      </c>
      <c r="H12" s="6">
        <f t="shared" si="0"/>
        <v>89.6100668085847</v>
      </c>
      <c r="I12" s="12">
        <f>_xlfn.RANK.EQ(H12,$H:$H,0)</f>
        <v>9</v>
      </c>
      <c r="J12" s="6">
        <f t="shared" si="1"/>
        <v>85.1213139682157</v>
      </c>
      <c r="K12" s="12">
        <f>_xlfn.RANK.EQ(J12,$J:$J,0)</f>
        <v>12</v>
      </c>
      <c r="L12" s="12">
        <f t="shared" si="2"/>
        <v>21</v>
      </c>
      <c r="M12" s="12">
        <v>11</v>
      </c>
    </row>
    <row r="13" spans="1:13">
      <c r="A13" s="12">
        <v>20219122218</v>
      </c>
      <c r="B13" s="6">
        <v>86.7125307125307</v>
      </c>
      <c r="C13" s="6">
        <v>86.7787714987715</v>
      </c>
      <c r="D13" s="6">
        <v>88.0636604774536</v>
      </c>
      <c r="E13" s="6">
        <v>85.4213793103448</v>
      </c>
      <c r="F13" s="6">
        <v>88.0896913220734</v>
      </c>
      <c r="G13" s="6">
        <v>83.983814793244</v>
      </c>
      <c r="H13" s="6">
        <f t="shared" si="0"/>
        <v>87.6602152987287</v>
      </c>
      <c r="I13" s="12">
        <f>_xlfn.RANK.EQ(H13,$H:$H,0)</f>
        <v>12</v>
      </c>
      <c r="J13" s="6">
        <f t="shared" si="1"/>
        <v>85.3946552007868</v>
      </c>
      <c r="K13" s="12">
        <f>_xlfn.RANK.EQ(J13,$J:$J,0)</f>
        <v>11</v>
      </c>
      <c r="L13" s="12">
        <f t="shared" si="2"/>
        <v>23</v>
      </c>
      <c r="M13" s="12">
        <v>12</v>
      </c>
    </row>
    <row r="14" spans="1:13">
      <c r="A14" s="7">
        <v>20219122115</v>
      </c>
      <c r="B14" s="6">
        <v>80.1587301587302</v>
      </c>
      <c r="C14" s="6">
        <v>83.2775111111111</v>
      </c>
      <c r="D14" s="6">
        <v>88.8594164456233</v>
      </c>
      <c r="E14" s="6">
        <v>86.0586206896552</v>
      </c>
      <c r="F14" s="6">
        <v>89.8514851485149</v>
      </c>
      <c r="G14" s="6">
        <v>84.2608910891089</v>
      </c>
      <c r="H14" s="6">
        <f t="shared" si="0"/>
        <v>86.5591204451168</v>
      </c>
      <c r="I14" s="12">
        <f>_xlfn.RANK.EQ(H14,$H:$H,0)</f>
        <v>14</v>
      </c>
      <c r="J14" s="6">
        <f t="shared" si="1"/>
        <v>84.5323409632917</v>
      </c>
      <c r="K14" s="12">
        <f>_xlfn.RANK.EQ(J14,$J:$J,0)</f>
        <v>13</v>
      </c>
      <c r="L14" s="12">
        <f t="shared" si="2"/>
        <v>27</v>
      </c>
      <c r="M14" s="12">
        <v>13</v>
      </c>
    </row>
    <row r="15" spans="1:13">
      <c r="A15" s="7">
        <v>20219122116</v>
      </c>
      <c r="B15" s="6">
        <v>85.7142857142857</v>
      </c>
      <c r="C15" s="6">
        <v>83.8304</v>
      </c>
      <c r="D15" s="6">
        <v>89.3899204244032</v>
      </c>
      <c r="E15" s="6">
        <v>84.3234482758621</v>
      </c>
      <c r="F15" s="6">
        <v>87.3762376237624</v>
      </c>
      <c r="G15" s="6">
        <v>83.0957425742574</v>
      </c>
      <c r="H15" s="6">
        <f t="shared" si="0"/>
        <v>87.5396465849692</v>
      </c>
      <c r="I15" s="12">
        <f>_xlfn.RANK.EQ(H15,$H:$H,0)</f>
        <v>13</v>
      </c>
      <c r="J15" s="6">
        <f t="shared" si="1"/>
        <v>83.7498636167065</v>
      </c>
      <c r="K15" s="12">
        <f>_xlfn.RANK.EQ(J15,$J:$J,0)</f>
        <v>15</v>
      </c>
      <c r="L15" s="12">
        <f t="shared" si="2"/>
        <v>28</v>
      </c>
      <c r="M15" s="12">
        <v>14</v>
      </c>
    </row>
    <row r="16" spans="1:13">
      <c r="A16" s="7">
        <v>20219123404</v>
      </c>
      <c r="B16" s="6">
        <v>86.4496124031008</v>
      </c>
      <c r="C16" s="6">
        <v>86.7459286821705</v>
      </c>
      <c r="D16" s="6">
        <v>89.3782383419689</v>
      </c>
      <c r="E16" s="6">
        <v>85.4758549222798</v>
      </c>
      <c r="F16" s="6">
        <v>81.3333333333333</v>
      </c>
      <c r="G16" s="6">
        <v>79.73</v>
      </c>
      <c r="H16" s="6">
        <f t="shared" si="0"/>
        <v>85.5782758297519</v>
      </c>
      <c r="I16" s="12">
        <f>_xlfn.RANK.EQ(H16,$H:$H,0)</f>
        <v>15</v>
      </c>
      <c r="J16" s="6">
        <f t="shared" si="1"/>
        <v>83.9839278681501</v>
      </c>
      <c r="K16" s="12">
        <f>_xlfn.RANK.EQ(J16,$J:$J,0)</f>
        <v>14</v>
      </c>
      <c r="L16" s="12">
        <f t="shared" si="2"/>
        <v>29</v>
      </c>
      <c r="M16" s="12">
        <v>15</v>
      </c>
    </row>
    <row r="17" spans="1:13">
      <c r="A17" s="4">
        <v>20219122401</v>
      </c>
      <c r="B17" s="5">
        <v>86.82</v>
      </c>
      <c r="C17" s="6">
        <v>86.7798</v>
      </c>
      <c r="D17" s="6">
        <v>80.106100795756</v>
      </c>
      <c r="E17" s="6">
        <v>79.1889655172414</v>
      </c>
      <c r="F17" s="6">
        <v>84.2069501067754</v>
      </c>
      <c r="G17" s="6">
        <v>81.1941700640652</v>
      </c>
      <c r="H17" s="6">
        <f t="shared" si="0"/>
        <v>83.6384322482542</v>
      </c>
      <c r="I17" s="12">
        <f>_xlfn.RANK.EQ(H17,$H:$H,0)</f>
        <v>16</v>
      </c>
      <c r="J17" s="6">
        <f t="shared" si="1"/>
        <v>82.3876451937689</v>
      </c>
      <c r="K17" s="12">
        <f>_xlfn.RANK.EQ(J17,$J:$J,0)</f>
        <v>16</v>
      </c>
      <c r="L17" s="12">
        <f t="shared" si="2"/>
        <v>32</v>
      </c>
      <c r="M17" s="12">
        <v>16</v>
      </c>
    </row>
    <row r="18" spans="1:13">
      <c r="A18" s="14">
        <v>20219122419</v>
      </c>
      <c r="B18" s="5">
        <v>77.15</v>
      </c>
      <c r="C18" s="6">
        <v>75.2806</v>
      </c>
      <c r="D18" s="6">
        <v>90.1856763925729</v>
      </c>
      <c r="E18" s="6">
        <v>87.0606896551724</v>
      </c>
      <c r="F18" s="6">
        <v>78.8681809357406</v>
      </c>
      <c r="G18" s="6">
        <v>78.1109085614444</v>
      </c>
      <c r="H18" s="6">
        <f t="shared" si="0"/>
        <v>82.1156796909862</v>
      </c>
      <c r="I18" s="12">
        <f>_xlfn.RANK.EQ(H18,$H:$H,0)</f>
        <v>17</v>
      </c>
      <c r="J18" s="6">
        <f t="shared" si="1"/>
        <v>80.1507327388723</v>
      </c>
      <c r="K18" s="12">
        <f>_xlfn.RANK.EQ(J18,$J:$J,0)</f>
        <v>19</v>
      </c>
      <c r="L18" s="12">
        <f t="shared" si="2"/>
        <v>36</v>
      </c>
      <c r="M18" s="12">
        <v>17</v>
      </c>
    </row>
    <row r="19" spans="1:13">
      <c r="A19" s="4">
        <v>20219122403</v>
      </c>
      <c r="B19" s="5">
        <v>80.37</v>
      </c>
      <c r="C19" s="6">
        <v>83.347</v>
      </c>
      <c r="D19" s="6">
        <v>79.0450928381963</v>
      </c>
      <c r="E19" s="6">
        <v>78.3593103448276</v>
      </c>
      <c r="F19" s="6">
        <v>82.9935934769948</v>
      </c>
      <c r="G19" s="6">
        <v>80.3261560861968</v>
      </c>
      <c r="H19" s="6">
        <f t="shared" si="0"/>
        <v>80.8757730349802</v>
      </c>
      <c r="I19" s="12">
        <f>_xlfn.RANK.EQ(H19,$H:$H,0)</f>
        <v>20</v>
      </c>
      <c r="J19" s="6">
        <f t="shared" si="1"/>
        <v>80.6774888103415</v>
      </c>
      <c r="K19" s="12">
        <f>_xlfn.RANK.EQ(J19,$J:$J,0)</f>
        <v>17</v>
      </c>
      <c r="L19" s="18">
        <f t="shared" si="2"/>
        <v>37</v>
      </c>
      <c r="M19" s="12">
        <v>18</v>
      </c>
    </row>
    <row r="20" spans="1:13">
      <c r="A20" s="10">
        <v>20219122321</v>
      </c>
      <c r="B20" s="11">
        <v>78.73</v>
      </c>
      <c r="C20" s="11">
        <v>79.85</v>
      </c>
      <c r="D20" s="6">
        <v>81.9628647214854</v>
      </c>
      <c r="E20" s="6">
        <v>80.4758620689655</v>
      </c>
      <c r="F20" s="6">
        <v>81.9306930693069</v>
      </c>
      <c r="G20" s="6">
        <v>80.2084158415842</v>
      </c>
      <c r="H20" s="6">
        <f t="shared" si="0"/>
        <v>80.9634274044115</v>
      </c>
      <c r="I20" s="12">
        <f>_xlfn.RANK.EQ(H20,$H:$H,0)</f>
        <v>19</v>
      </c>
      <c r="J20" s="6">
        <f t="shared" si="1"/>
        <v>80.1780926368499</v>
      </c>
      <c r="K20" s="12">
        <f>_xlfn.RANK.EQ(J20,$J:$J,0)</f>
        <v>18</v>
      </c>
      <c r="L20" s="18">
        <f t="shared" si="2"/>
        <v>37</v>
      </c>
      <c r="M20" s="12">
        <v>19</v>
      </c>
    </row>
    <row r="21" spans="1:13">
      <c r="A21" s="19">
        <v>20219123218</v>
      </c>
      <c r="B21" s="6">
        <v>75.6306818181818</v>
      </c>
      <c r="C21" s="6">
        <v>75.6850772727273</v>
      </c>
      <c r="D21" s="6">
        <v>76.1658031088083</v>
      </c>
      <c r="E21" s="6">
        <v>76.7077720207254</v>
      </c>
      <c r="F21" s="6">
        <v>90.4</v>
      </c>
      <c r="G21" s="6">
        <v>84.99</v>
      </c>
      <c r="H21" s="6">
        <f t="shared" si="0"/>
        <v>81.1424204807139</v>
      </c>
      <c r="I21" s="12">
        <f>_xlfn.RANK.EQ(H21,$H:$H,0)</f>
        <v>18</v>
      </c>
      <c r="J21" s="6">
        <f t="shared" si="1"/>
        <v>79.1276164311509</v>
      </c>
      <c r="K21" s="12">
        <f>_xlfn.RANK.EQ(J21,$J:$J,0)</f>
        <v>20</v>
      </c>
      <c r="L21" s="12">
        <f t="shared" si="2"/>
        <v>38</v>
      </c>
      <c r="M21" s="12">
        <v>20</v>
      </c>
    </row>
    <row r="22" spans="1:13">
      <c r="A22" s="4">
        <v>20219122405</v>
      </c>
      <c r="B22" s="5">
        <v>74.73</v>
      </c>
      <c r="C22" s="6">
        <v>78.1214</v>
      </c>
      <c r="D22" s="6">
        <v>87.2679045092838</v>
      </c>
      <c r="E22" s="6">
        <v>82.3241379310345</v>
      </c>
      <c r="F22" s="6">
        <v>75.713453698311</v>
      </c>
      <c r="G22" s="6">
        <v>75.7780722189866</v>
      </c>
      <c r="H22" s="6">
        <f t="shared" si="0"/>
        <v>79.264437560818</v>
      </c>
      <c r="I22" s="12">
        <f>_xlfn.RANK.EQ(H22,$H:$H,0)</f>
        <v>21</v>
      </c>
      <c r="J22" s="6">
        <f t="shared" si="1"/>
        <v>78.7412033833404</v>
      </c>
      <c r="K22" s="12">
        <f>_xlfn.RANK.EQ(J22,$J:$J,0)</f>
        <v>21</v>
      </c>
      <c r="L22" s="12">
        <f t="shared" si="2"/>
        <v>42</v>
      </c>
      <c r="M22" s="12">
        <v>21</v>
      </c>
    </row>
    <row r="23" spans="1:13">
      <c r="A23" s="9">
        <v>20219123313</v>
      </c>
      <c r="B23" s="6">
        <v>68.0683122847302</v>
      </c>
      <c r="C23" s="6">
        <v>71.0610185993111</v>
      </c>
      <c r="D23" s="6">
        <v>76.1658031088083</v>
      </c>
      <c r="E23" s="6">
        <v>76.3077720207254</v>
      </c>
      <c r="F23" s="6">
        <v>82.4</v>
      </c>
      <c r="G23" s="6">
        <v>80.09</v>
      </c>
      <c r="H23" s="6">
        <f t="shared" si="0"/>
        <v>75.9428075677148</v>
      </c>
      <c r="I23" s="12">
        <f>_xlfn.RANK.EQ(H23,$H:$H,0)</f>
        <v>22</v>
      </c>
      <c r="J23" s="6">
        <f t="shared" si="1"/>
        <v>75.8195968733455</v>
      </c>
      <c r="K23" s="12">
        <f>_xlfn.RANK.EQ(J23,$J:$J,0)</f>
        <v>23</v>
      </c>
      <c r="L23" s="12">
        <f t="shared" si="2"/>
        <v>45</v>
      </c>
      <c r="M23" s="12">
        <v>22</v>
      </c>
    </row>
    <row r="24" spans="1:13">
      <c r="A24" s="20">
        <v>20219122202</v>
      </c>
      <c r="B24" s="6">
        <v>74.1818181818182</v>
      </c>
      <c r="C24" s="6">
        <v>74.6092727272727</v>
      </c>
      <c r="D24" s="6">
        <v>78.2493368700265</v>
      </c>
      <c r="E24" s="6">
        <v>77.9020689655172</v>
      </c>
      <c r="F24" s="6">
        <v>75.2281110463988</v>
      </c>
      <c r="G24" s="6">
        <v>75.7268666278393</v>
      </c>
      <c r="H24" s="6">
        <f t="shared" si="0"/>
        <v>75.9154857234306</v>
      </c>
      <c r="I24" s="12">
        <f>_xlfn.RANK.EQ(H24,$H:$H,0)</f>
        <v>24</v>
      </c>
      <c r="J24" s="6">
        <f t="shared" si="1"/>
        <v>76.0794027735431</v>
      </c>
      <c r="K24" s="12">
        <f>_xlfn.RANK.EQ(J24,$J:$J,0)</f>
        <v>22</v>
      </c>
      <c r="L24" s="12">
        <f t="shared" si="2"/>
        <v>46</v>
      </c>
      <c r="M24" s="12">
        <v>23</v>
      </c>
    </row>
    <row r="25" spans="1:13">
      <c r="A25" s="7">
        <v>20219123411</v>
      </c>
      <c r="B25" s="6">
        <v>68.7906976744186</v>
      </c>
      <c r="C25" s="6">
        <v>71.930688372093</v>
      </c>
      <c r="D25" s="6">
        <v>72.279792746114</v>
      </c>
      <c r="E25" s="6">
        <v>73.8218652849741</v>
      </c>
      <c r="F25" s="6">
        <v>85.3333333333333</v>
      </c>
      <c r="G25" s="6">
        <v>81.59</v>
      </c>
      <c r="H25" s="6">
        <f t="shared" si="0"/>
        <v>75.9274589084807</v>
      </c>
      <c r="I25" s="12">
        <f>_xlfn.RANK.EQ(H25,$H:$H,0)</f>
        <v>23</v>
      </c>
      <c r="J25" s="6">
        <f t="shared" si="1"/>
        <v>75.7808512190224</v>
      </c>
      <c r="K25" s="12">
        <f>_xlfn.RANK.EQ(J25,$J:$J,0)</f>
        <v>24</v>
      </c>
      <c r="L25" s="12">
        <f t="shared" si="2"/>
        <v>47</v>
      </c>
      <c r="M25" s="12">
        <v>24</v>
      </c>
    </row>
    <row r="26" spans="1:13">
      <c r="A26" s="9">
        <v>20219123317</v>
      </c>
      <c r="B26" s="6">
        <v>62.2129735935706</v>
      </c>
      <c r="C26" s="6">
        <v>68.2934815154994</v>
      </c>
      <c r="D26" s="6">
        <v>72.020725388601</v>
      </c>
      <c r="E26" s="6">
        <v>72.8134715025907</v>
      </c>
      <c r="F26" s="6">
        <v>84.2666666666667</v>
      </c>
      <c r="G26" s="6">
        <v>81.31</v>
      </c>
      <c r="H26" s="6">
        <f t="shared" si="0"/>
        <v>73.4460578016432</v>
      </c>
      <c r="I26" s="12">
        <f>_xlfn.RANK.EQ(H26,$H:$H,0)</f>
        <v>25</v>
      </c>
      <c r="J26" s="6">
        <f t="shared" si="1"/>
        <v>74.1389843393633</v>
      </c>
      <c r="K26" s="12">
        <f>_xlfn.RANK.EQ(J26,$J:$J,0)</f>
        <v>26</v>
      </c>
      <c r="L26" s="12">
        <f t="shared" si="2"/>
        <v>51</v>
      </c>
      <c r="M26" s="12">
        <v>25</v>
      </c>
    </row>
    <row r="27" spans="1:13">
      <c r="A27" s="19">
        <v>20219123208</v>
      </c>
      <c r="B27" s="6">
        <v>75.6306818181818</v>
      </c>
      <c r="C27" s="6">
        <v>77.9558772727273</v>
      </c>
      <c r="D27" s="6">
        <v>69.4300518134715</v>
      </c>
      <c r="E27" s="6">
        <v>70.4695336787565</v>
      </c>
      <c r="F27" s="6">
        <v>73.3333333333333</v>
      </c>
      <c r="G27" s="6">
        <v>74.69</v>
      </c>
      <c r="H27" s="6">
        <f t="shared" si="0"/>
        <v>72.734207085972</v>
      </c>
      <c r="I27" s="12">
        <f>_xlfn.RANK.EQ(H27,$H:$H,0)</f>
        <v>27</v>
      </c>
      <c r="J27" s="6">
        <f t="shared" si="1"/>
        <v>74.3718036504946</v>
      </c>
      <c r="K27" s="12">
        <f>_xlfn.RANK.EQ(J27,$J:$J,0)</f>
        <v>25</v>
      </c>
      <c r="L27" s="12">
        <f t="shared" si="2"/>
        <v>52</v>
      </c>
      <c r="M27" s="12">
        <v>26</v>
      </c>
    </row>
    <row r="28" spans="1:13">
      <c r="A28" s="4">
        <v>20219122418</v>
      </c>
      <c r="B28" s="5">
        <v>56.13</v>
      </c>
      <c r="C28" s="6">
        <v>59.9986</v>
      </c>
      <c r="D28" s="6">
        <v>77.1883289124668</v>
      </c>
      <c r="E28" s="6">
        <v>76.9924137931035</v>
      </c>
      <c r="F28" s="6">
        <v>83.4158415841584</v>
      </c>
      <c r="G28" s="6">
        <v>80.4195049504951</v>
      </c>
      <c r="H28" s="6">
        <f t="shared" si="0"/>
        <v>73.0026635428795</v>
      </c>
      <c r="I28" s="12">
        <f>_xlfn.RANK.EQ(H28,$H:$H,0)</f>
        <v>26</v>
      </c>
      <c r="J28" s="6">
        <f t="shared" si="1"/>
        <v>72.4701729145328</v>
      </c>
      <c r="K28" s="12">
        <f>_xlfn.RANK.EQ(J28,$J:$J,0)</f>
        <v>28</v>
      </c>
      <c r="L28" s="12">
        <f t="shared" si="2"/>
        <v>54</v>
      </c>
      <c r="M28" s="12">
        <v>27</v>
      </c>
    </row>
    <row r="29" spans="1:13">
      <c r="A29" s="7">
        <v>20219122121</v>
      </c>
      <c r="B29" s="6">
        <v>69.5092851955597</v>
      </c>
      <c r="C29" s="6">
        <v>72.6672996368918</v>
      </c>
      <c r="D29" s="6">
        <v>78.5145888594164</v>
      </c>
      <c r="E29" s="6">
        <v>77.5744827586207</v>
      </c>
      <c r="F29" s="6">
        <v>69.8019801980198</v>
      </c>
      <c r="G29" s="6">
        <v>71.9911881188119</v>
      </c>
      <c r="H29" s="6">
        <f t="shared" si="0"/>
        <v>72.616748501067</v>
      </c>
      <c r="I29" s="12">
        <f>_xlfn.RANK.EQ(H29,$H:$H,0)</f>
        <v>28</v>
      </c>
      <c r="J29" s="6">
        <f t="shared" si="1"/>
        <v>74.0776568381081</v>
      </c>
      <c r="K29" s="12">
        <f>_xlfn.RANK.EQ(J29,$J:$J,0)</f>
        <v>27</v>
      </c>
      <c r="L29" s="12">
        <f t="shared" si="2"/>
        <v>55</v>
      </c>
      <c r="M29" s="12">
        <v>28</v>
      </c>
    </row>
    <row r="30" spans="1:13">
      <c r="A30" s="10">
        <v>20219122328</v>
      </c>
      <c r="B30" s="11">
        <v>61.17</v>
      </c>
      <c r="C30" s="11">
        <v>64.4</v>
      </c>
      <c r="D30" s="6">
        <v>67.1087533156499</v>
      </c>
      <c r="E30" s="6">
        <v>70.2006896551724</v>
      </c>
      <c r="F30" s="6">
        <v>60.182488837119</v>
      </c>
      <c r="G30" s="6">
        <v>66.8394933022714</v>
      </c>
      <c r="H30" s="6">
        <f t="shared" si="0"/>
        <v>62.7929831852874</v>
      </c>
      <c r="I30" s="12">
        <f>_xlfn.RANK.EQ(H30,$H:$H,0)</f>
        <v>29</v>
      </c>
      <c r="J30" s="6">
        <f t="shared" si="1"/>
        <v>67.1467276524813</v>
      </c>
      <c r="K30" s="12">
        <f>_xlfn.RANK.EQ(J30,$J:$J,0)</f>
        <v>29</v>
      </c>
      <c r="L30" s="12">
        <f t="shared" si="2"/>
        <v>58</v>
      </c>
      <c r="M30" s="12">
        <v>29</v>
      </c>
    </row>
    <row r="31" spans="1:13">
      <c r="A31" s="20">
        <v>20219122211</v>
      </c>
      <c r="B31" s="6">
        <v>53.8820638820639</v>
      </c>
      <c r="C31" s="6">
        <v>61.7894447174447</v>
      </c>
      <c r="D31" s="6">
        <v>67.1087533156499</v>
      </c>
      <c r="E31" s="6">
        <v>70.1806896551724</v>
      </c>
      <c r="F31" s="6">
        <v>55.8144049699088</v>
      </c>
      <c r="G31" s="6">
        <v>63.5986429819452</v>
      </c>
      <c r="H31" s="6">
        <f t="shared" si="0"/>
        <v>58.9887501972032</v>
      </c>
      <c r="I31" s="12">
        <f>_xlfn.RANK.EQ(H31,$H:$H,0)</f>
        <v>30</v>
      </c>
      <c r="J31" s="6">
        <f t="shared" si="1"/>
        <v>65.1895924515208</v>
      </c>
      <c r="K31" s="12">
        <f>_xlfn.RANK.EQ(J31,$J:$J,0)</f>
        <v>30</v>
      </c>
      <c r="L31" s="12">
        <f t="shared" si="2"/>
        <v>60</v>
      </c>
      <c r="M31" s="12">
        <v>30</v>
      </c>
    </row>
  </sheetData>
  <sortState ref="A2:O31">
    <sortCondition ref="M2:M3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M1" sqref="M$1:M$1048576"/>
    </sheetView>
  </sheetViews>
  <sheetFormatPr defaultColWidth="9" defaultRowHeight="13.5"/>
  <cols>
    <col min="1" max="1" width="10.875" customWidth="1"/>
    <col min="2" max="3" width="16.375" customWidth="1"/>
    <col min="4" max="7" width="16.375" style="1" customWidth="1"/>
    <col min="8" max="8" width="12.625"/>
    <col min="10" max="10" width="12.625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7">
        <v>20219122110</v>
      </c>
      <c r="B2" s="6">
        <v>100</v>
      </c>
      <c r="C2" s="6">
        <v>98.584</v>
      </c>
      <c r="D2" s="6">
        <v>101</v>
      </c>
      <c r="E2" s="6">
        <v>104.95</v>
      </c>
      <c r="F2" s="6">
        <v>100</v>
      </c>
      <c r="G2" s="6">
        <v>123.65</v>
      </c>
      <c r="H2" s="6">
        <f t="shared" ref="H2:H29" si="0">(B2*1.1+D2*1.2+F2*1.3)/3.6</f>
        <v>100.333333333333</v>
      </c>
      <c r="I2" s="12">
        <f>_xlfn.RANK.EQ(H2,$H:$H,0)</f>
        <v>1</v>
      </c>
      <c r="J2" s="6">
        <f t="shared" ref="J2:J29" si="1">(C2+E2+G2)/3</f>
        <v>109.061333333333</v>
      </c>
      <c r="K2" s="12">
        <f>_xlfn.RANK.EQ(J2,J:J,0)</f>
        <v>1</v>
      </c>
      <c r="L2" s="12">
        <f t="shared" ref="L2:L29" si="2">I2+K2</f>
        <v>2</v>
      </c>
      <c r="M2" s="12">
        <v>1</v>
      </c>
    </row>
    <row r="3" spans="1:13">
      <c r="A3" s="13">
        <v>20219123109</v>
      </c>
      <c r="B3" s="5">
        <v>100</v>
      </c>
      <c r="C3" s="6">
        <v>96.5762</v>
      </c>
      <c r="D3" s="6">
        <v>100</v>
      </c>
      <c r="E3" s="6">
        <v>102.24</v>
      </c>
      <c r="F3" s="6">
        <v>100</v>
      </c>
      <c r="G3" s="6">
        <v>112.34</v>
      </c>
      <c r="H3" s="6">
        <f t="shared" si="0"/>
        <v>100</v>
      </c>
      <c r="I3" s="12">
        <f>_xlfn.RANK.EQ(H3,$H:$H,0)</f>
        <v>2</v>
      </c>
      <c r="J3" s="6">
        <f t="shared" si="1"/>
        <v>103.718733333333</v>
      </c>
      <c r="K3" s="12">
        <f>_xlfn.RANK.EQ(J3,J:J,0)</f>
        <v>2</v>
      </c>
      <c r="L3" s="12">
        <f t="shared" si="2"/>
        <v>4</v>
      </c>
      <c r="M3" s="12">
        <v>2</v>
      </c>
    </row>
    <row r="4" spans="1:13">
      <c r="A4" s="7">
        <v>20219122101</v>
      </c>
      <c r="B4" s="6">
        <v>89.9470899470899</v>
      </c>
      <c r="C4" s="6">
        <v>89.521362962963</v>
      </c>
      <c r="D4" s="6">
        <v>94.4444444444445</v>
      </c>
      <c r="E4" s="6">
        <v>92.9688888888889</v>
      </c>
      <c r="F4" s="6">
        <v>97.73</v>
      </c>
      <c r="G4" s="6">
        <v>109.27</v>
      </c>
      <c r="H4" s="6">
        <f t="shared" si="0"/>
        <v>94.256703409759</v>
      </c>
      <c r="I4" s="12">
        <f>_xlfn.RANK.EQ(H4,$H:$H,0)</f>
        <v>5</v>
      </c>
      <c r="J4" s="6">
        <f t="shared" si="1"/>
        <v>97.2534172839506</v>
      </c>
      <c r="K4" s="12">
        <f>_xlfn.RANK.EQ(J4,J:J,0)</f>
        <v>3</v>
      </c>
      <c r="L4" s="18">
        <f t="shared" si="2"/>
        <v>8</v>
      </c>
      <c r="M4" s="12">
        <v>3</v>
      </c>
    </row>
    <row r="5" spans="1:13">
      <c r="A5" s="10">
        <v>20219122310</v>
      </c>
      <c r="B5" s="11">
        <v>100</v>
      </c>
      <c r="C5" s="11">
        <v>96.14</v>
      </c>
      <c r="D5" s="6">
        <v>92.7874396135266</v>
      </c>
      <c r="E5" s="6">
        <v>87.8918357487923</v>
      </c>
      <c r="F5" s="6">
        <v>94.96</v>
      </c>
      <c r="G5" s="6">
        <v>98.3</v>
      </c>
      <c r="H5" s="6">
        <f t="shared" si="0"/>
        <v>95.7758132045089</v>
      </c>
      <c r="I5" s="12">
        <f>_xlfn.RANK.EQ(H5,$H:$H,0)</f>
        <v>3</v>
      </c>
      <c r="J5" s="6">
        <f t="shared" si="1"/>
        <v>94.1106119162641</v>
      </c>
      <c r="K5" s="12">
        <f>_xlfn.RANK.EQ(J5,J:J,0)</f>
        <v>5</v>
      </c>
      <c r="L5" s="18">
        <f t="shared" si="2"/>
        <v>8</v>
      </c>
      <c r="M5" s="12">
        <v>4</v>
      </c>
    </row>
    <row r="6" spans="1:13">
      <c r="A6" s="7">
        <v>20219123409</v>
      </c>
      <c r="B6" s="6">
        <v>95.4108527131783</v>
      </c>
      <c r="C6" s="6">
        <v>93.4279968992248</v>
      </c>
      <c r="D6" s="6">
        <v>95.771144278607</v>
      </c>
      <c r="E6" s="6">
        <v>92.9312437810945</v>
      </c>
      <c r="F6" s="6">
        <v>90.51</v>
      </c>
      <c r="G6" s="6">
        <v>97.64</v>
      </c>
      <c r="H6" s="6">
        <f t="shared" si="0"/>
        <v>93.7611975330068</v>
      </c>
      <c r="I6" s="12">
        <f>_xlfn.RANK.EQ(H6,$H:$H,0)</f>
        <v>6</v>
      </c>
      <c r="J6" s="6">
        <f t="shared" si="1"/>
        <v>94.6664135601064</v>
      </c>
      <c r="K6" s="12">
        <f>_xlfn.RANK.EQ(J6,J:J,0)</f>
        <v>4</v>
      </c>
      <c r="L6" s="12">
        <f t="shared" si="2"/>
        <v>10</v>
      </c>
      <c r="M6" s="12">
        <v>5</v>
      </c>
    </row>
    <row r="7" spans="1:13">
      <c r="A7" s="9">
        <v>20219123307</v>
      </c>
      <c r="B7" s="6">
        <v>92.7095292766935</v>
      </c>
      <c r="C7" s="6">
        <v>89.0064704936854</v>
      </c>
      <c r="D7" s="6">
        <v>95.5223880597015</v>
      </c>
      <c r="E7" s="6">
        <v>90.209552238806</v>
      </c>
      <c r="F7" s="6">
        <v>95.13</v>
      </c>
      <c r="G7" s="6">
        <v>88.35</v>
      </c>
      <c r="H7" s="6">
        <f t="shared" si="0"/>
        <v>94.5212077433346</v>
      </c>
      <c r="I7" s="12">
        <f>_xlfn.RANK.EQ(H7,$H:$H,0)</f>
        <v>4</v>
      </c>
      <c r="J7" s="6">
        <f t="shared" si="1"/>
        <v>89.1886742441638</v>
      </c>
      <c r="K7" s="12">
        <f>_xlfn.RANK.EQ(J7,J:J,0)</f>
        <v>9</v>
      </c>
      <c r="L7" s="12">
        <f t="shared" si="2"/>
        <v>13</v>
      </c>
      <c r="M7" s="12">
        <v>6</v>
      </c>
    </row>
    <row r="8" spans="1:13">
      <c r="A8" s="12">
        <v>20219122223</v>
      </c>
      <c r="B8" s="6">
        <v>88.4668304668305</v>
      </c>
      <c r="C8" s="6">
        <v>87.3067813267813</v>
      </c>
      <c r="D8" s="6">
        <v>86.9565217391304</v>
      </c>
      <c r="E8" s="6">
        <v>83.0217391304348</v>
      </c>
      <c r="F8" s="6">
        <v>97.48</v>
      </c>
      <c r="G8" s="6">
        <v>98.89</v>
      </c>
      <c r="H8" s="6">
        <f t="shared" si="0"/>
        <v>91.2181498890195</v>
      </c>
      <c r="I8" s="12">
        <f>_xlfn.RANK.EQ(H8,$H:$H,0)</f>
        <v>8</v>
      </c>
      <c r="J8" s="6">
        <f t="shared" si="1"/>
        <v>89.739506819072</v>
      </c>
      <c r="K8" s="12">
        <f>_xlfn.RANK.EQ(J8,J:J,0)</f>
        <v>6</v>
      </c>
      <c r="L8" s="18">
        <f t="shared" si="2"/>
        <v>14</v>
      </c>
      <c r="M8" s="12">
        <v>7</v>
      </c>
    </row>
    <row r="9" spans="1:13">
      <c r="A9" s="4">
        <v>20219122420</v>
      </c>
      <c r="B9" s="5">
        <v>95.16</v>
      </c>
      <c r="C9" s="6">
        <v>93.4808</v>
      </c>
      <c r="D9" s="6">
        <v>84.2995169082126</v>
      </c>
      <c r="E9" s="6">
        <v>81.9746859903382</v>
      </c>
      <c r="F9" s="6">
        <v>96.73</v>
      </c>
      <c r="G9" s="6">
        <v>93.27</v>
      </c>
      <c r="H9" s="6">
        <f t="shared" si="0"/>
        <v>92.1067834138486</v>
      </c>
      <c r="I9" s="12">
        <f>_xlfn.RANK.EQ(H9,$H:$H,0)</f>
        <v>7</v>
      </c>
      <c r="J9" s="6">
        <f t="shared" si="1"/>
        <v>89.5751619967794</v>
      </c>
      <c r="K9" s="12">
        <f>_xlfn.RANK.EQ(J9,J:J,0)</f>
        <v>7</v>
      </c>
      <c r="L9" s="18">
        <f t="shared" si="2"/>
        <v>14</v>
      </c>
      <c r="M9" s="12">
        <v>8</v>
      </c>
    </row>
    <row r="10" spans="1:13">
      <c r="A10" s="8">
        <v>20219123201</v>
      </c>
      <c r="B10" s="6">
        <v>93.3068181818182</v>
      </c>
      <c r="C10" s="6">
        <v>90.7043727272727</v>
      </c>
      <c r="D10" s="6">
        <v>90.5472636815921</v>
      </c>
      <c r="E10" s="6">
        <v>86.0757213930348</v>
      </c>
      <c r="F10" s="6">
        <v>90.02</v>
      </c>
      <c r="G10" s="6">
        <v>88.6</v>
      </c>
      <c r="H10" s="6">
        <f t="shared" si="0"/>
        <v>91.2000601160862</v>
      </c>
      <c r="I10" s="12">
        <f>_xlfn.RANK.EQ(H10,$H:$H,0)</f>
        <v>9</v>
      </c>
      <c r="J10" s="6">
        <f t="shared" si="1"/>
        <v>88.4600313734359</v>
      </c>
      <c r="K10" s="12">
        <f>_xlfn.RANK.EQ(J10,J:J,0)</f>
        <v>10</v>
      </c>
      <c r="L10" s="12">
        <f t="shared" si="2"/>
        <v>19</v>
      </c>
      <c r="M10" s="12">
        <v>9</v>
      </c>
    </row>
    <row r="11" spans="1:13">
      <c r="A11" s="9">
        <v>20219123302</v>
      </c>
      <c r="B11" s="6">
        <v>77.0952927669346</v>
      </c>
      <c r="C11" s="6">
        <v>78.8641049368542</v>
      </c>
      <c r="D11" s="6">
        <v>83.5820895522388</v>
      </c>
      <c r="E11" s="6">
        <v>86.1683582089552</v>
      </c>
      <c r="F11" s="6">
        <v>92.21</v>
      </c>
      <c r="G11" s="6">
        <v>102.57</v>
      </c>
      <c r="H11" s="6">
        <f t="shared" si="0"/>
        <v>84.7156470850874</v>
      </c>
      <c r="I11" s="12">
        <f>_xlfn.RANK.EQ(H11,$H:$H,0)</f>
        <v>13</v>
      </c>
      <c r="J11" s="6">
        <f t="shared" si="1"/>
        <v>89.2008210486031</v>
      </c>
      <c r="K11" s="12">
        <f>_xlfn.RANK.EQ(J11,J:J,0)</f>
        <v>8</v>
      </c>
      <c r="L11" s="18">
        <f t="shared" si="2"/>
        <v>21</v>
      </c>
      <c r="M11" s="12">
        <v>10</v>
      </c>
    </row>
    <row r="12" spans="1:13">
      <c r="A12" s="7">
        <v>20219122122</v>
      </c>
      <c r="B12" s="6">
        <v>87.037037037037</v>
      </c>
      <c r="C12" s="6">
        <v>85.9889259259259</v>
      </c>
      <c r="D12" s="6">
        <v>85.024154589372</v>
      </c>
      <c r="E12" s="6">
        <v>84.4257004830918</v>
      </c>
      <c r="F12" s="6">
        <v>99.75</v>
      </c>
      <c r="G12" s="6">
        <v>94.89</v>
      </c>
      <c r="H12" s="6">
        <f t="shared" si="0"/>
        <v>90.9568684022186</v>
      </c>
      <c r="I12" s="12">
        <f>_xlfn.RANK.EQ(H12,$H:$H,0)</f>
        <v>10</v>
      </c>
      <c r="J12" s="6">
        <f t="shared" si="1"/>
        <v>88.4348754696725</v>
      </c>
      <c r="K12" s="12">
        <f>_xlfn.RANK.EQ(J12,J:J,0)</f>
        <v>11</v>
      </c>
      <c r="L12" s="18">
        <f t="shared" si="2"/>
        <v>21</v>
      </c>
      <c r="M12" s="12">
        <v>11</v>
      </c>
    </row>
    <row r="13" spans="1:13">
      <c r="A13" s="9">
        <v>20219123304</v>
      </c>
      <c r="B13" s="6">
        <v>90.0258323765786</v>
      </c>
      <c r="C13" s="6">
        <v>87.0114826636051</v>
      </c>
      <c r="D13" s="6">
        <v>92.2910447761194</v>
      </c>
      <c r="E13" s="6">
        <v>86.9891791044776</v>
      </c>
      <c r="F13" s="6">
        <v>90.27</v>
      </c>
      <c r="G13" s="6">
        <v>86.41</v>
      </c>
      <c r="H13" s="6">
        <f t="shared" si="0"/>
        <v>90.8690748182166</v>
      </c>
      <c r="I13" s="12">
        <f>_xlfn.RANK.EQ(H13,$H:$H,0)</f>
        <v>11</v>
      </c>
      <c r="J13" s="6">
        <f t="shared" si="1"/>
        <v>86.8035539226942</v>
      </c>
      <c r="K13" s="12">
        <f>_xlfn.RANK.EQ(J13,J:J,0)</f>
        <v>12</v>
      </c>
      <c r="L13" s="12">
        <f t="shared" si="2"/>
        <v>23</v>
      </c>
      <c r="M13" s="12">
        <v>12</v>
      </c>
    </row>
    <row r="14" spans="1:13">
      <c r="A14" s="4">
        <v>20219122417</v>
      </c>
      <c r="B14" s="5">
        <v>86.29</v>
      </c>
      <c r="C14" s="6">
        <v>84.8926</v>
      </c>
      <c r="D14" s="6">
        <v>82.3671497584541</v>
      </c>
      <c r="E14" s="6">
        <v>80.6586473429952</v>
      </c>
      <c r="F14" s="6">
        <v>95.47</v>
      </c>
      <c r="G14" s="6">
        <v>88.55</v>
      </c>
      <c r="H14" s="6">
        <f t="shared" si="0"/>
        <v>88.2973832528181</v>
      </c>
      <c r="I14" s="12">
        <f>_xlfn.RANK.EQ(H14,$H:$H,0)</f>
        <v>12</v>
      </c>
      <c r="J14" s="6">
        <f t="shared" si="1"/>
        <v>84.7004157809984</v>
      </c>
      <c r="K14" s="12">
        <f>_xlfn.RANK.EQ(J14,J:J,0)</f>
        <v>13</v>
      </c>
      <c r="L14" s="12">
        <f t="shared" si="2"/>
        <v>25</v>
      </c>
      <c r="M14" s="12">
        <v>13</v>
      </c>
    </row>
    <row r="15" spans="1:13">
      <c r="A15" s="12">
        <v>20219122227</v>
      </c>
      <c r="B15" s="6">
        <v>84.2063882063882</v>
      </c>
      <c r="C15" s="6">
        <v>85.0504717444717</v>
      </c>
      <c r="D15" s="6">
        <v>82.6086956521739</v>
      </c>
      <c r="E15" s="6">
        <v>80.375652173913</v>
      </c>
      <c r="F15" s="6">
        <v>83.62</v>
      </c>
      <c r="G15" s="6">
        <v>81</v>
      </c>
      <c r="H15" s="6">
        <f t="shared" si="0"/>
        <v>83.4620727248988</v>
      </c>
      <c r="I15" s="12">
        <f>_xlfn.RANK.EQ(H15,$H:$H,0)</f>
        <v>14</v>
      </c>
      <c r="J15" s="6">
        <f t="shared" si="1"/>
        <v>82.1420413061283</v>
      </c>
      <c r="K15" s="12">
        <f>_xlfn.RANK.EQ(J15,J:J,0)</f>
        <v>14</v>
      </c>
      <c r="L15" s="12">
        <f t="shared" si="2"/>
        <v>28</v>
      </c>
      <c r="M15" s="12">
        <v>14</v>
      </c>
    </row>
    <row r="16" spans="1:13">
      <c r="A16" s="7">
        <v>20219123405</v>
      </c>
      <c r="B16" s="6">
        <v>76.4857881136951</v>
      </c>
      <c r="C16" s="6">
        <v>74.9412516795866</v>
      </c>
      <c r="D16" s="6">
        <v>84.3283582089552</v>
      </c>
      <c r="E16" s="6">
        <v>81.9934328358209</v>
      </c>
      <c r="F16" s="6">
        <v>81.75</v>
      </c>
      <c r="G16" s="6">
        <v>88.28</v>
      </c>
      <c r="H16" s="6">
        <f t="shared" si="0"/>
        <v>81.0009435488364</v>
      </c>
      <c r="I16" s="12">
        <f>_xlfn.RANK.EQ(H16,$H:$H,0)</f>
        <v>15</v>
      </c>
      <c r="J16" s="6">
        <f t="shared" si="1"/>
        <v>81.7382281718025</v>
      </c>
      <c r="K16" s="12">
        <f>_xlfn.RANK.EQ(J16,J:J,0)</f>
        <v>15</v>
      </c>
      <c r="L16" s="12">
        <f t="shared" si="2"/>
        <v>30</v>
      </c>
      <c r="M16" s="12">
        <v>15</v>
      </c>
    </row>
    <row r="17" spans="1:13">
      <c r="A17" s="8">
        <v>20219123215</v>
      </c>
      <c r="B17" s="6">
        <v>78.8181818181818</v>
      </c>
      <c r="C17" s="6">
        <v>78.5683272727273</v>
      </c>
      <c r="D17" s="6">
        <v>76.1194029850746</v>
      </c>
      <c r="E17" s="6">
        <v>74.9176119402985</v>
      </c>
      <c r="F17" s="6">
        <v>86.86</v>
      </c>
      <c r="G17" s="6">
        <v>87.41</v>
      </c>
      <c r="H17" s="6">
        <f t="shared" si="0"/>
        <v>80.8225787728027</v>
      </c>
      <c r="I17" s="12">
        <f>_xlfn.RANK.EQ(H17,$H:$H,0)</f>
        <v>16</v>
      </c>
      <c r="J17" s="6">
        <f t="shared" si="1"/>
        <v>80.2986464043419</v>
      </c>
      <c r="K17" s="12">
        <f>_xlfn.RANK.EQ(J17,J:J,0)</f>
        <v>16</v>
      </c>
      <c r="L17" s="12">
        <f t="shared" si="2"/>
        <v>32</v>
      </c>
      <c r="M17" s="12">
        <v>16</v>
      </c>
    </row>
    <row r="18" spans="1:13">
      <c r="A18" s="20">
        <v>20219122228</v>
      </c>
      <c r="B18" s="6">
        <v>76.1867321867322</v>
      </c>
      <c r="C18" s="6">
        <v>78.4987125307125</v>
      </c>
      <c r="D18" s="6">
        <v>80.4347826086957</v>
      </c>
      <c r="E18" s="6">
        <v>78.1626086956522</v>
      </c>
      <c r="F18" s="6">
        <v>84.13</v>
      </c>
      <c r="G18" s="6">
        <v>81.1</v>
      </c>
      <c r="H18" s="6">
        <f t="shared" si="0"/>
        <v>80.4711512599556</v>
      </c>
      <c r="I18" s="12">
        <f>_xlfn.RANK.EQ(H18,$H:$H,0)</f>
        <v>17</v>
      </c>
      <c r="J18" s="6">
        <f t="shared" si="1"/>
        <v>79.2537737421216</v>
      </c>
      <c r="K18" s="12">
        <f>_xlfn.RANK.EQ(J18,J:J,0)</f>
        <v>17</v>
      </c>
      <c r="L18" s="12">
        <f t="shared" si="2"/>
        <v>34</v>
      </c>
      <c r="M18" s="12">
        <v>17</v>
      </c>
    </row>
    <row r="19" spans="1:13">
      <c r="A19" s="20">
        <v>20219122220</v>
      </c>
      <c r="B19" s="6">
        <v>74.4324324324324</v>
      </c>
      <c r="C19" s="6">
        <v>77.1827027027027</v>
      </c>
      <c r="D19" s="6">
        <v>76.0869565217391</v>
      </c>
      <c r="E19" s="6">
        <v>74.2365217391304</v>
      </c>
      <c r="F19" s="6">
        <v>85.14</v>
      </c>
      <c r="G19" s="6">
        <v>81.81</v>
      </c>
      <c r="H19" s="6">
        <f t="shared" si="0"/>
        <v>78.850562083823</v>
      </c>
      <c r="I19" s="12">
        <f>_xlfn.RANK.EQ(H19,$H:$H,0)</f>
        <v>18</v>
      </c>
      <c r="J19" s="6">
        <f t="shared" si="1"/>
        <v>77.7430748139444</v>
      </c>
      <c r="K19" s="12">
        <f>_xlfn.RANK.EQ(J19,J:J,0)</f>
        <v>18</v>
      </c>
      <c r="L19" s="12">
        <f t="shared" si="2"/>
        <v>36</v>
      </c>
      <c r="M19" s="12">
        <v>18</v>
      </c>
    </row>
    <row r="20" spans="1:13">
      <c r="A20" s="20">
        <v>20219122222</v>
      </c>
      <c r="B20" s="6">
        <v>76.1867321867322</v>
      </c>
      <c r="C20" s="6">
        <v>79.2507125307125</v>
      </c>
      <c r="D20" s="6">
        <v>73.6714975845411</v>
      </c>
      <c r="E20" s="6">
        <v>73.3464734299517</v>
      </c>
      <c r="F20" s="6">
        <v>81.36</v>
      </c>
      <c r="G20" s="6">
        <v>79.33</v>
      </c>
      <c r="H20" s="6">
        <f t="shared" si="0"/>
        <v>77.216445140793</v>
      </c>
      <c r="I20" s="12">
        <f>_xlfn.RANK.EQ(H20,$H:$H,0)</f>
        <v>19</v>
      </c>
      <c r="J20" s="6">
        <f t="shared" si="1"/>
        <v>77.3090619868881</v>
      </c>
      <c r="K20" s="12">
        <f>_xlfn.RANK.EQ(J20,J:J,0)</f>
        <v>19</v>
      </c>
      <c r="L20" s="12">
        <f t="shared" si="2"/>
        <v>38</v>
      </c>
      <c r="M20" s="12">
        <v>19</v>
      </c>
    </row>
    <row r="21" spans="1:13">
      <c r="A21" s="13">
        <v>20219123119</v>
      </c>
      <c r="B21" s="5">
        <v>59.5817307692308</v>
      </c>
      <c r="C21" s="6">
        <v>65.6816115384615</v>
      </c>
      <c r="D21" s="6">
        <v>67.910447761194</v>
      </c>
      <c r="E21" s="6">
        <v>71.4417910447761</v>
      </c>
      <c r="F21" s="6">
        <v>77.37</v>
      </c>
      <c r="G21" s="6">
        <v>90.77</v>
      </c>
      <c r="H21" s="6">
        <f t="shared" si="0"/>
        <v>68.7815114332185</v>
      </c>
      <c r="I21" s="12">
        <f>_xlfn.RANK.EQ(H21,$H:$H,0)</f>
        <v>22</v>
      </c>
      <c r="J21" s="6">
        <f t="shared" si="1"/>
        <v>75.9644675277459</v>
      </c>
      <c r="K21" s="12">
        <f>_xlfn.RANK.EQ(J21,J:J,0)</f>
        <v>20</v>
      </c>
      <c r="L21" s="18">
        <f t="shared" si="2"/>
        <v>42</v>
      </c>
      <c r="M21" s="12">
        <v>20</v>
      </c>
    </row>
    <row r="22" spans="1:13">
      <c r="A22" s="20">
        <v>20219122219</v>
      </c>
      <c r="B22" s="6">
        <v>67.6658476658477</v>
      </c>
      <c r="C22" s="6">
        <v>70.7560933660934</v>
      </c>
      <c r="D22" s="6">
        <v>67.6328502415459</v>
      </c>
      <c r="E22" s="6">
        <v>71.1213526570048</v>
      </c>
      <c r="F22" s="6">
        <v>79.09</v>
      </c>
      <c r="G22" s="6">
        <v>78.61</v>
      </c>
      <c r="H22" s="6">
        <f t="shared" si="0"/>
        <v>71.7802368673021</v>
      </c>
      <c r="I22" s="12">
        <f>_xlfn.RANK.EQ(H22,$H:$H,0)</f>
        <v>21</v>
      </c>
      <c r="J22" s="6">
        <f t="shared" si="1"/>
        <v>73.4958153410327</v>
      </c>
      <c r="K22" s="12">
        <f>_xlfn.RANK.EQ(J22,J:J,0)</f>
        <v>21</v>
      </c>
      <c r="L22" s="18">
        <f t="shared" si="2"/>
        <v>42</v>
      </c>
      <c r="M22" s="12">
        <v>21</v>
      </c>
    </row>
    <row r="23" spans="1:13">
      <c r="A23" s="13">
        <v>20219123123</v>
      </c>
      <c r="B23" s="5">
        <v>71.3509615384615</v>
      </c>
      <c r="C23" s="6">
        <v>73.8948730769231</v>
      </c>
      <c r="D23" s="6">
        <v>70.3980099502488</v>
      </c>
      <c r="E23" s="6">
        <v>69.8587064676617</v>
      </c>
      <c r="F23" s="6">
        <v>74.21</v>
      </c>
      <c r="G23" s="6">
        <v>75.18</v>
      </c>
      <c r="H23" s="6">
        <f t="shared" si="0"/>
        <v>72.0657415646128</v>
      </c>
      <c r="I23" s="12">
        <f>_xlfn.RANK.EQ(H23,$H:$H,0)</f>
        <v>20</v>
      </c>
      <c r="J23" s="6">
        <f t="shared" si="1"/>
        <v>72.9778598481949</v>
      </c>
      <c r="K23" s="12">
        <f>_xlfn.RANK.EQ(J23,J:J,0)</f>
        <v>22</v>
      </c>
      <c r="L23" s="18">
        <f t="shared" si="2"/>
        <v>42</v>
      </c>
      <c r="M23" s="12">
        <v>22</v>
      </c>
    </row>
    <row r="24" spans="1:13">
      <c r="A24" s="8">
        <v>20219123223</v>
      </c>
      <c r="B24" s="6">
        <v>79.9772727272727</v>
      </c>
      <c r="C24" s="6">
        <v>78.0196909090909</v>
      </c>
      <c r="D24" s="6">
        <v>57.7114427860697</v>
      </c>
      <c r="E24" s="6">
        <v>55.7524378109453</v>
      </c>
      <c r="F24" s="6">
        <v>69.34</v>
      </c>
      <c r="G24" s="6">
        <v>72.09</v>
      </c>
      <c r="H24" s="6">
        <f t="shared" si="0"/>
        <v>68.714092039801</v>
      </c>
      <c r="I24" s="12">
        <f>_xlfn.RANK.EQ(H24,$H:$H,0)</f>
        <v>23</v>
      </c>
      <c r="J24" s="6">
        <f t="shared" si="1"/>
        <v>68.6207095733454</v>
      </c>
      <c r="K24" s="12">
        <f>_xlfn.RANK.EQ(J24,J:J,0)</f>
        <v>23</v>
      </c>
      <c r="L24" s="12">
        <f t="shared" si="2"/>
        <v>46</v>
      </c>
      <c r="M24" s="12">
        <v>23</v>
      </c>
    </row>
    <row r="25" spans="1:13">
      <c r="A25" s="7">
        <v>20219122117</v>
      </c>
      <c r="B25" s="6">
        <v>64.2857142857143</v>
      </c>
      <c r="C25" s="6">
        <v>66.9884</v>
      </c>
      <c r="D25" s="6">
        <v>49.7584541062802</v>
      </c>
      <c r="E25" s="6">
        <v>57.8679951690821</v>
      </c>
      <c r="F25" s="6">
        <v>60.45</v>
      </c>
      <c r="G25" s="6">
        <v>66.4</v>
      </c>
      <c r="H25" s="6">
        <f t="shared" si="0"/>
        <v>58.0581751782839</v>
      </c>
      <c r="I25" s="12">
        <f>_xlfn.RANK.EQ(H25,$H:$H,0)</f>
        <v>24</v>
      </c>
      <c r="J25" s="6">
        <f t="shared" si="1"/>
        <v>63.7521317230274</v>
      </c>
      <c r="K25" s="12">
        <f>_xlfn.RANK.EQ(J25,J:J,0)</f>
        <v>24</v>
      </c>
      <c r="L25" s="12">
        <f t="shared" si="2"/>
        <v>48</v>
      </c>
      <c r="M25" s="12">
        <v>24</v>
      </c>
    </row>
    <row r="26" spans="1:13">
      <c r="A26" s="7">
        <v>20219122125</v>
      </c>
      <c r="B26" s="6">
        <v>54.9849569457413</v>
      </c>
      <c r="C26" s="6">
        <v>61.7334698620189</v>
      </c>
      <c r="D26" s="6">
        <v>53.1400966183575</v>
      </c>
      <c r="E26" s="6">
        <v>56.6360628019324</v>
      </c>
      <c r="F26" s="6">
        <v>53.65</v>
      </c>
      <c r="G26" s="6">
        <v>62.16</v>
      </c>
      <c r="H26" s="6">
        <f t="shared" si="0"/>
        <v>53.8879357173179</v>
      </c>
      <c r="I26" s="12">
        <f>_xlfn.RANK.EQ(H26,$H:$H,0)</f>
        <v>26</v>
      </c>
      <c r="J26" s="6">
        <f t="shared" si="1"/>
        <v>60.1765108879838</v>
      </c>
      <c r="K26" s="12">
        <f>_xlfn.RANK.EQ(J26,J:J,0)</f>
        <v>25</v>
      </c>
      <c r="L26" s="18">
        <f t="shared" si="2"/>
        <v>51</v>
      </c>
      <c r="M26" s="12">
        <v>25</v>
      </c>
    </row>
    <row r="27" spans="1:13">
      <c r="A27" s="10">
        <v>20219122324</v>
      </c>
      <c r="B27" s="11">
        <v>57.98</v>
      </c>
      <c r="C27" s="11">
        <v>62.63</v>
      </c>
      <c r="D27" s="6">
        <v>50</v>
      </c>
      <c r="E27" s="6">
        <v>54.4</v>
      </c>
      <c r="F27" s="6">
        <v>54.16</v>
      </c>
      <c r="G27" s="6">
        <v>63.05</v>
      </c>
      <c r="H27" s="6">
        <f t="shared" si="0"/>
        <v>53.9405555555555</v>
      </c>
      <c r="I27" s="12">
        <f>_xlfn.RANK.EQ(H27,$H:$H,0)</f>
        <v>25</v>
      </c>
      <c r="J27" s="6">
        <f t="shared" si="1"/>
        <v>60.0266666666667</v>
      </c>
      <c r="K27" s="12">
        <f>_xlfn.RANK.EQ(J27,J:J,0)</f>
        <v>26</v>
      </c>
      <c r="L27" s="18">
        <f t="shared" si="2"/>
        <v>51</v>
      </c>
      <c r="M27" s="12">
        <v>26</v>
      </c>
    </row>
    <row r="28" spans="1:13">
      <c r="A28" s="10">
        <v>20219122303</v>
      </c>
      <c r="B28" s="11">
        <v>50.8</v>
      </c>
      <c r="C28" s="11">
        <v>57.78</v>
      </c>
      <c r="D28" s="6">
        <v>55.3140096618357</v>
      </c>
      <c r="E28" s="6">
        <v>56.8391062801932</v>
      </c>
      <c r="F28" s="6">
        <v>53.65</v>
      </c>
      <c r="G28" s="6">
        <v>62.7</v>
      </c>
      <c r="H28" s="6">
        <f t="shared" si="0"/>
        <v>53.3338365539452</v>
      </c>
      <c r="I28" s="12">
        <f>_xlfn.RANK.EQ(H28,$H:$H,0)</f>
        <v>28</v>
      </c>
      <c r="J28" s="6">
        <f t="shared" si="1"/>
        <v>59.1063687600644</v>
      </c>
      <c r="K28" s="12">
        <f>_xlfn.RANK.EQ(J28,J:J,0)</f>
        <v>27</v>
      </c>
      <c r="L28" s="18">
        <f t="shared" si="2"/>
        <v>55</v>
      </c>
      <c r="M28" s="12">
        <v>27</v>
      </c>
    </row>
    <row r="29" spans="1:13">
      <c r="A29" s="9">
        <v>20219123311</v>
      </c>
      <c r="B29" s="6">
        <v>60.9931113662457</v>
      </c>
      <c r="C29" s="6">
        <v>64.615977956372</v>
      </c>
      <c r="D29" s="6">
        <v>55.7213930348259</v>
      </c>
      <c r="E29" s="6">
        <v>53.6839054726368</v>
      </c>
      <c r="F29" s="6">
        <v>45.99</v>
      </c>
      <c r="G29" s="6">
        <v>57.68</v>
      </c>
      <c r="H29" s="6">
        <f t="shared" si="0"/>
        <v>53.8180817068504</v>
      </c>
      <c r="I29" s="12">
        <f>_xlfn.RANK.EQ(H29,$H:$H,0)</f>
        <v>27</v>
      </c>
      <c r="J29" s="6">
        <f t="shared" si="1"/>
        <v>58.6599611430029</v>
      </c>
      <c r="K29" s="12">
        <f>_xlfn.RANK.EQ(J29,J:J,0)</f>
        <v>28</v>
      </c>
      <c r="L29" s="18">
        <f t="shared" si="2"/>
        <v>55</v>
      </c>
      <c r="M29" s="12">
        <v>28</v>
      </c>
    </row>
  </sheetData>
  <sortState ref="A2:O30">
    <sortCondition ref="M2:M30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M1" sqref="M$1:M$1048576"/>
    </sheetView>
  </sheetViews>
  <sheetFormatPr defaultColWidth="9" defaultRowHeight="13.5"/>
  <cols>
    <col min="1" max="3" width="17.125" customWidth="1"/>
    <col min="4" max="4" width="17.125" style="1" customWidth="1"/>
    <col min="5" max="7" width="16.375" style="1" customWidth="1"/>
    <col min="8" max="8" width="12.625"/>
    <col min="10" max="10" width="12.625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9">
        <v>20219123312</v>
      </c>
      <c r="B2" s="6">
        <v>100</v>
      </c>
      <c r="C2" s="6">
        <v>96.5266</v>
      </c>
      <c r="D2" s="6">
        <v>100</v>
      </c>
      <c r="E2" s="6">
        <v>93.72</v>
      </c>
      <c r="F2" s="6">
        <v>98.9445910290238</v>
      </c>
      <c r="G2" s="6">
        <v>96.3867546174142</v>
      </c>
      <c r="H2" s="6">
        <f t="shared" ref="H2:H31" si="0">(B2*1.1+D2*1.2+F2*1.3)/3.6</f>
        <v>99.6188800938141</v>
      </c>
      <c r="I2" s="12">
        <f>_xlfn.RANK.EQ(H2,$H:$H,0)</f>
        <v>1</v>
      </c>
      <c r="J2" s="6">
        <f t="shared" ref="J2:J31" si="1">(C2+E2+G2)/3</f>
        <v>95.5444515391381</v>
      </c>
      <c r="K2" s="12">
        <f>_xlfn.RANK.EQ(J2,$J:$J,0)</f>
        <v>1</v>
      </c>
      <c r="L2" s="12">
        <v>2</v>
      </c>
      <c r="M2" s="12">
        <v>1</v>
      </c>
    </row>
    <row r="3" spans="1:13">
      <c r="A3" s="4">
        <v>20219122407</v>
      </c>
      <c r="B3" s="5">
        <v>91.66</v>
      </c>
      <c r="C3" s="6">
        <v>91.5096</v>
      </c>
      <c r="D3" s="6">
        <v>96.09375</v>
      </c>
      <c r="E3" s="6">
        <v>92.7809375</v>
      </c>
      <c r="F3" s="6">
        <v>100.5</v>
      </c>
      <c r="G3" s="6">
        <v>99.92</v>
      </c>
      <c r="H3" s="6">
        <f t="shared" si="0"/>
        <v>96.3301388888889</v>
      </c>
      <c r="I3" s="12">
        <f>_xlfn.RANK.EQ(H3,$H:$H,0)</f>
        <v>6</v>
      </c>
      <c r="J3" s="6">
        <f t="shared" si="1"/>
        <v>94.7368458333333</v>
      </c>
      <c r="K3" s="12">
        <f t="shared" ref="K3:K31" si="2">_xlfn.RANK.EQ(J3,$J:$J,0)</f>
        <v>2</v>
      </c>
      <c r="L3" s="18">
        <v>8</v>
      </c>
      <c r="M3" s="12">
        <v>2</v>
      </c>
    </row>
    <row r="4" spans="1:13">
      <c r="A4" s="12">
        <v>20219122201</v>
      </c>
      <c r="B4" s="6">
        <v>100</v>
      </c>
      <c r="C4" s="6">
        <v>96.644</v>
      </c>
      <c r="D4" s="6">
        <v>101</v>
      </c>
      <c r="E4" s="6">
        <v>94.5</v>
      </c>
      <c r="F4" s="6">
        <v>90.3703703703704</v>
      </c>
      <c r="G4" s="6">
        <v>91.7972222222222</v>
      </c>
      <c r="H4" s="6">
        <f t="shared" si="0"/>
        <v>96.8559670781893</v>
      </c>
      <c r="I4" s="12">
        <f>_xlfn.RANK.EQ(H4,$H:$H,0)</f>
        <v>5</v>
      </c>
      <c r="J4" s="6">
        <f t="shared" si="1"/>
        <v>94.3137407407407</v>
      </c>
      <c r="K4" s="12">
        <f t="shared" si="2"/>
        <v>3</v>
      </c>
      <c r="L4" s="18">
        <v>8</v>
      </c>
      <c r="M4" s="12">
        <v>3</v>
      </c>
    </row>
    <row r="5" spans="1:13">
      <c r="A5" s="4">
        <v>20219122424</v>
      </c>
      <c r="B5" s="5">
        <v>95.96</v>
      </c>
      <c r="C5" s="6">
        <v>93.9832</v>
      </c>
      <c r="D5" s="6">
        <v>98.4375</v>
      </c>
      <c r="E5" s="6">
        <v>93.664375</v>
      </c>
      <c r="F5" s="6">
        <v>96.7901234567901</v>
      </c>
      <c r="G5" s="6">
        <v>94.354074074074</v>
      </c>
      <c r="H5" s="6">
        <f t="shared" si="0"/>
        <v>97.0856001371742</v>
      </c>
      <c r="I5" s="12">
        <f>_xlfn.RANK.EQ(H5,$H:$H,0)</f>
        <v>4</v>
      </c>
      <c r="J5" s="6">
        <f t="shared" si="1"/>
        <v>94.000549691358</v>
      </c>
      <c r="K5" s="12">
        <f t="shared" si="2"/>
        <v>4</v>
      </c>
      <c r="L5" s="18">
        <v>8</v>
      </c>
      <c r="M5" s="12">
        <v>4</v>
      </c>
    </row>
    <row r="6" spans="1:13">
      <c r="A6" s="8">
        <v>20219123210</v>
      </c>
      <c r="B6" s="6">
        <v>100</v>
      </c>
      <c r="C6" s="6">
        <v>94.094</v>
      </c>
      <c r="D6" s="6">
        <v>96.816976127321</v>
      </c>
      <c r="E6" s="6">
        <v>93.8710344827586</v>
      </c>
      <c r="F6" s="6">
        <v>97.0976253298153</v>
      </c>
      <c r="G6" s="6">
        <v>91.1985751978892</v>
      </c>
      <c r="H6" s="6">
        <f t="shared" si="0"/>
        <v>97.8909123004292</v>
      </c>
      <c r="I6" s="12">
        <f>_xlfn.RANK.EQ(H6,$H:$H,0)</f>
        <v>3</v>
      </c>
      <c r="J6" s="6">
        <f t="shared" si="1"/>
        <v>93.0545365602159</v>
      </c>
      <c r="K6" s="12">
        <f t="shared" si="2"/>
        <v>5</v>
      </c>
      <c r="L6" s="18">
        <v>8</v>
      </c>
      <c r="M6" s="12">
        <v>5</v>
      </c>
    </row>
    <row r="7" spans="1:13">
      <c r="A7" s="8">
        <v>20219123213</v>
      </c>
      <c r="B7" s="6">
        <v>96.2045454545455</v>
      </c>
      <c r="C7" s="6">
        <v>92.8631818181818</v>
      </c>
      <c r="D7" s="6">
        <v>98.9389920424403</v>
      </c>
      <c r="E7" s="6">
        <v>92.1503448275862</v>
      </c>
      <c r="F7" s="6">
        <v>100</v>
      </c>
      <c r="G7" s="6">
        <v>92.315</v>
      </c>
      <c r="H7" s="6">
        <f t="shared" si="0"/>
        <v>98.4866084585912</v>
      </c>
      <c r="I7" s="12">
        <f>_xlfn.RANK.EQ(H7,$H:$H,0)</f>
        <v>2</v>
      </c>
      <c r="J7" s="6">
        <f t="shared" si="1"/>
        <v>92.442842215256</v>
      </c>
      <c r="K7" s="12">
        <f t="shared" si="2"/>
        <v>7</v>
      </c>
      <c r="L7" s="12">
        <v>9</v>
      </c>
      <c r="M7" s="12">
        <v>6</v>
      </c>
    </row>
    <row r="8" spans="1:13">
      <c r="A8" s="12">
        <v>20219122203</v>
      </c>
      <c r="B8" s="6">
        <v>90.2211302211302</v>
      </c>
      <c r="C8" s="6">
        <v>89.7047911547912</v>
      </c>
      <c r="D8" s="6">
        <v>97.8958333333333</v>
      </c>
      <c r="E8" s="6">
        <v>92.4922916666667</v>
      </c>
      <c r="F8" s="6">
        <v>93.8271604938272</v>
      </c>
      <c r="G8" s="6">
        <v>95.7562962962963</v>
      </c>
      <c r="H8" s="6">
        <f t="shared" si="0"/>
        <v>94.0815421903385</v>
      </c>
      <c r="I8" s="12">
        <f>_xlfn.RANK.EQ(H8,$H:$H,0)</f>
        <v>7</v>
      </c>
      <c r="J8" s="6">
        <f t="shared" si="1"/>
        <v>92.6511263725847</v>
      </c>
      <c r="K8" s="12">
        <f t="shared" si="2"/>
        <v>6</v>
      </c>
      <c r="L8" s="12">
        <v>13</v>
      </c>
      <c r="M8" s="12">
        <v>7</v>
      </c>
    </row>
    <row r="9" spans="1:13">
      <c r="A9" s="12">
        <v>20219122206</v>
      </c>
      <c r="B9" s="6">
        <v>88.7174447174447</v>
      </c>
      <c r="C9" s="6">
        <v>88.4342113022113</v>
      </c>
      <c r="D9" s="6">
        <v>97.1354166666667</v>
      </c>
      <c r="E9" s="6">
        <v>89.5330208333333</v>
      </c>
      <c r="F9" s="6">
        <v>91.858024691358</v>
      </c>
      <c r="G9" s="6">
        <v>92.1098148148148</v>
      </c>
      <c r="H9" s="6">
        <f t="shared" si="0"/>
        <v>92.6575336910985</v>
      </c>
      <c r="I9" s="12">
        <f>_xlfn.RANK.EQ(H9,$H:$H,0)</f>
        <v>9</v>
      </c>
      <c r="J9" s="6">
        <f t="shared" si="1"/>
        <v>90.0256823167865</v>
      </c>
      <c r="K9" s="12">
        <f t="shared" si="2"/>
        <v>8</v>
      </c>
      <c r="L9" s="18">
        <v>17</v>
      </c>
      <c r="M9" s="12">
        <v>8</v>
      </c>
    </row>
    <row r="10" spans="1:13">
      <c r="A10" s="7">
        <v>20219122124</v>
      </c>
      <c r="B10" s="6">
        <v>90.2116402116402</v>
      </c>
      <c r="C10" s="6">
        <v>89.1731481481482</v>
      </c>
      <c r="D10" s="6">
        <v>92.7083333333333</v>
      </c>
      <c r="E10" s="6">
        <v>88.1604166666667</v>
      </c>
      <c r="F10" s="6">
        <v>95.8024691358025</v>
      </c>
      <c r="G10" s="6">
        <v>90.8064814814815</v>
      </c>
      <c r="H10" s="6">
        <f t="shared" si="0"/>
        <v>93.062781697041</v>
      </c>
      <c r="I10" s="12">
        <f>_xlfn.RANK.EQ(H10,$H:$H,0)</f>
        <v>8</v>
      </c>
      <c r="J10" s="6">
        <f t="shared" si="1"/>
        <v>89.3800154320988</v>
      </c>
      <c r="K10" s="12">
        <f t="shared" si="2"/>
        <v>9</v>
      </c>
      <c r="L10" s="18">
        <v>17</v>
      </c>
      <c r="M10" s="12">
        <v>9</v>
      </c>
    </row>
    <row r="11" spans="1:13">
      <c r="A11" s="4">
        <v>20219122410</v>
      </c>
      <c r="B11" s="5">
        <v>100</v>
      </c>
      <c r="C11" s="6">
        <v>96.3102</v>
      </c>
      <c r="D11" s="6">
        <v>87.5</v>
      </c>
      <c r="E11" s="6">
        <v>83.915</v>
      </c>
      <c r="F11" s="6">
        <v>87.6543209876543</v>
      </c>
      <c r="G11" s="6">
        <v>83.1825925925926</v>
      </c>
      <c r="H11" s="6">
        <f t="shared" si="0"/>
        <v>91.3751714677641</v>
      </c>
      <c r="I11" s="12">
        <f>_xlfn.RANK.EQ(H11,$H:$H,0)</f>
        <v>10</v>
      </c>
      <c r="J11" s="6">
        <f t="shared" si="1"/>
        <v>87.8025975308642</v>
      </c>
      <c r="K11" s="12">
        <f t="shared" si="2"/>
        <v>10</v>
      </c>
      <c r="L11" s="12">
        <v>20</v>
      </c>
      <c r="M11" s="12">
        <v>10</v>
      </c>
    </row>
    <row r="12" spans="1:13">
      <c r="A12" s="10">
        <v>20219122316</v>
      </c>
      <c r="B12" s="11">
        <v>94.69</v>
      </c>
      <c r="C12" s="11">
        <v>91.62</v>
      </c>
      <c r="D12" s="6">
        <v>81.25</v>
      </c>
      <c r="E12" s="6">
        <v>79.9125</v>
      </c>
      <c r="F12" s="6">
        <v>87.9012345679012</v>
      </c>
      <c r="G12" s="6">
        <v>83.3907407407407</v>
      </c>
      <c r="H12" s="6">
        <f t="shared" si="0"/>
        <v>87.7585013717421</v>
      </c>
      <c r="I12" s="12">
        <f>_xlfn.RANK.EQ(H12,$H:$H,0)</f>
        <v>12</v>
      </c>
      <c r="J12" s="6">
        <f t="shared" si="1"/>
        <v>84.9744135802469</v>
      </c>
      <c r="K12" s="12">
        <f t="shared" si="2"/>
        <v>12</v>
      </c>
      <c r="L12" s="18">
        <v>24</v>
      </c>
      <c r="M12" s="12">
        <v>11</v>
      </c>
    </row>
    <row r="13" spans="1:13">
      <c r="A13" s="7">
        <v>20219122112</v>
      </c>
      <c r="B13" s="6">
        <v>88.0952380952381</v>
      </c>
      <c r="C13" s="6">
        <v>85.0710666666667</v>
      </c>
      <c r="D13" s="6">
        <v>81.25</v>
      </c>
      <c r="E13" s="6">
        <v>79.8925</v>
      </c>
      <c r="F13" s="6">
        <v>94.0802469135802</v>
      </c>
      <c r="G13" s="6">
        <v>89.9281481481481</v>
      </c>
      <c r="H13" s="6">
        <f t="shared" si="0"/>
        <v>87.9747452478934</v>
      </c>
      <c r="I13" s="12">
        <f>_xlfn.RANK.EQ(H13,$H:$H,0)</f>
        <v>11</v>
      </c>
      <c r="J13" s="6">
        <f t="shared" si="1"/>
        <v>84.9639049382716</v>
      </c>
      <c r="K13" s="12">
        <f t="shared" si="2"/>
        <v>13</v>
      </c>
      <c r="L13" s="18">
        <v>24</v>
      </c>
      <c r="M13" s="12">
        <v>12</v>
      </c>
    </row>
    <row r="14" spans="1:13">
      <c r="A14" s="10">
        <v>20219122325</v>
      </c>
      <c r="B14" s="11">
        <v>82.98</v>
      </c>
      <c r="C14" s="11">
        <v>83.91</v>
      </c>
      <c r="D14" s="6">
        <v>85.6770833333333</v>
      </c>
      <c r="E14" s="6">
        <v>83.3201041666667</v>
      </c>
      <c r="F14" s="6">
        <v>93.0925925925926</v>
      </c>
      <c r="G14" s="6">
        <v>89.4355555555556</v>
      </c>
      <c r="H14" s="6">
        <f t="shared" si="0"/>
        <v>87.5307973251029</v>
      </c>
      <c r="I14" s="12">
        <f>_xlfn.RANK.EQ(H14,$H:$H,0)</f>
        <v>14</v>
      </c>
      <c r="J14" s="6">
        <f t="shared" si="1"/>
        <v>85.5552199074074</v>
      </c>
      <c r="K14" s="12">
        <f t="shared" si="2"/>
        <v>11</v>
      </c>
      <c r="L14" s="12">
        <v>25</v>
      </c>
      <c r="M14" s="12">
        <v>13</v>
      </c>
    </row>
    <row r="15" spans="1:13">
      <c r="A15" s="12">
        <v>20219122224</v>
      </c>
      <c r="B15" s="6">
        <v>78.4422604422604</v>
      </c>
      <c r="C15" s="6">
        <v>79.5655823095823</v>
      </c>
      <c r="D15" s="6">
        <v>89.84375</v>
      </c>
      <c r="E15" s="6">
        <v>85.5984375</v>
      </c>
      <c r="F15" s="6">
        <v>92.5987654320987</v>
      </c>
      <c r="G15" s="6">
        <v>88.8592592592592</v>
      </c>
      <c r="H15" s="6">
        <f t="shared" si="0"/>
        <v>87.3548282078375</v>
      </c>
      <c r="I15" s="12">
        <f>_xlfn.RANK.EQ(H15,$H:$H,0)</f>
        <v>15</v>
      </c>
      <c r="J15" s="6">
        <f t="shared" si="1"/>
        <v>84.6744263562805</v>
      </c>
      <c r="K15" s="12">
        <f t="shared" si="2"/>
        <v>14</v>
      </c>
      <c r="L15" s="12">
        <v>29</v>
      </c>
      <c r="M15" s="12">
        <v>14</v>
      </c>
    </row>
    <row r="16" spans="1:13">
      <c r="A16" s="9">
        <v>20219123303</v>
      </c>
      <c r="B16" s="6">
        <v>84.4144661308841</v>
      </c>
      <c r="C16" s="6">
        <v>82.3629262916188</v>
      </c>
      <c r="D16" s="6">
        <v>84.8806366047745</v>
      </c>
      <c r="E16" s="6">
        <v>80.3774137931034</v>
      </c>
      <c r="F16" s="6">
        <v>92.8759894459103</v>
      </c>
      <c r="G16" s="6">
        <v>87.1805936675462</v>
      </c>
      <c r="H16" s="6">
        <f t="shared" si="0"/>
        <v>87.6254063748293</v>
      </c>
      <c r="I16" s="12">
        <f>_xlfn.RANK.EQ(H16,$H:$H,0)</f>
        <v>13</v>
      </c>
      <c r="J16" s="6">
        <f t="shared" si="1"/>
        <v>83.3069779174228</v>
      </c>
      <c r="K16" s="12">
        <f t="shared" si="2"/>
        <v>18</v>
      </c>
      <c r="L16" s="12">
        <v>31</v>
      </c>
      <c r="M16" s="12">
        <v>15</v>
      </c>
    </row>
    <row r="17" spans="1:13">
      <c r="A17" s="8">
        <v>20219123206</v>
      </c>
      <c r="B17" s="6">
        <v>88.3522727272727</v>
      </c>
      <c r="C17" s="6">
        <v>86.4591909090909</v>
      </c>
      <c r="D17" s="6">
        <v>87.2679045092838</v>
      </c>
      <c r="E17" s="6">
        <v>84.0041379310345</v>
      </c>
      <c r="F17" s="6">
        <v>84.9604221635884</v>
      </c>
      <c r="G17" s="6">
        <v>81.8062532981531</v>
      </c>
      <c r="H17" s="6">
        <f t="shared" si="0"/>
        <v>86.7659817288349</v>
      </c>
      <c r="I17" s="12">
        <f>_xlfn.RANK.EQ(H17,$H:$H,0)</f>
        <v>17</v>
      </c>
      <c r="J17" s="6">
        <f t="shared" si="1"/>
        <v>84.0898607127595</v>
      </c>
      <c r="K17" s="12">
        <f t="shared" si="2"/>
        <v>15</v>
      </c>
      <c r="L17" s="18">
        <v>32</v>
      </c>
      <c r="M17" s="12">
        <v>16</v>
      </c>
    </row>
    <row r="18" spans="1:13">
      <c r="A18" s="13">
        <v>20219123116</v>
      </c>
      <c r="B18" s="5">
        <v>76.7451923076923</v>
      </c>
      <c r="C18" s="6">
        <v>78.6982346153846</v>
      </c>
      <c r="D18" s="6">
        <v>88.0636604774536</v>
      </c>
      <c r="E18" s="6">
        <v>84.5813793103448</v>
      </c>
      <c r="F18" s="6">
        <v>94.9868073878628</v>
      </c>
      <c r="G18" s="6">
        <v>87.8820844327177</v>
      </c>
      <c r="H18" s="6">
        <f t="shared" si="0"/>
        <v>87.1052649210076</v>
      </c>
      <c r="I18" s="12">
        <f>_xlfn.RANK.EQ(H18,$H:$H,0)</f>
        <v>16</v>
      </c>
      <c r="J18" s="6">
        <f t="shared" si="1"/>
        <v>83.7205661194824</v>
      </c>
      <c r="K18" s="12">
        <f t="shared" si="2"/>
        <v>16</v>
      </c>
      <c r="L18" s="18">
        <v>32</v>
      </c>
      <c r="M18" s="12">
        <v>17</v>
      </c>
    </row>
    <row r="19" spans="1:13">
      <c r="A19" s="13">
        <v>20219123112</v>
      </c>
      <c r="B19" s="5">
        <v>79.6875</v>
      </c>
      <c r="C19" s="6">
        <v>81.45385</v>
      </c>
      <c r="D19" s="6">
        <v>89.6551724137931</v>
      </c>
      <c r="E19" s="6">
        <v>84.9158620689655</v>
      </c>
      <c r="F19" s="6">
        <v>89.4459102902375</v>
      </c>
      <c r="G19" s="6">
        <v>84.4575461741425</v>
      </c>
      <c r="H19" s="6">
        <f t="shared" si="0"/>
        <v>86.5339278538501</v>
      </c>
      <c r="I19" s="12">
        <f>_xlfn.RANK.EQ(H19,$H:$H,0)</f>
        <v>18</v>
      </c>
      <c r="J19" s="6">
        <f t="shared" si="1"/>
        <v>83.609086081036</v>
      </c>
      <c r="K19" s="12">
        <f t="shared" si="2"/>
        <v>17</v>
      </c>
      <c r="L19" s="12">
        <v>35</v>
      </c>
      <c r="M19" s="12">
        <v>18</v>
      </c>
    </row>
    <row r="20" spans="1:13">
      <c r="A20" s="10">
        <v>20219122322</v>
      </c>
      <c r="B20" s="11">
        <v>81.12</v>
      </c>
      <c r="C20" s="11">
        <v>82.2</v>
      </c>
      <c r="D20" s="6">
        <v>80.2083333333333</v>
      </c>
      <c r="E20" s="6">
        <v>78.8954166666667</v>
      </c>
      <c r="F20" s="6">
        <v>90.1234567901234</v>
      </c>
      <c r="G20" s="6">
        <v>87.5340740740741</v>
      </c>
      <c r="H20" s="6">
        <f t="shared" si="0"/>
        <v>84.0673593964335</v>
      </c>
      <c r="I20" s="12">
        <f>_xlfn.RANK.EQ(H20,$H:$H,0)</f>
        <v>20</v>
      </c>
      <c r="J20" s="6">
        <f t="shared" si="1"/>
        <v>82.8764969135802</v>
      </c>
      <c r="K20" s="12">
        <f t="shared" si="2"/>
        <v>19</v>
      </c>
      <c r="L20" s="18">
        <v>39</v>
      </c>
      <c r="M20" s="12">
        <v>19</v>
      </c>
    </row>
    <row r="21" spans="1:13">
      <c r="A21" s="8">
        <v>20219123224</v>
      </c>
      <c r="B21" s="6">
        <v>76.9886363636364</v>
      </c>
      <c r="C21" s="6">
        <v>77.5368454545454</v>
      </c>
      <c r="D21" s="6">
        <v>82.4933687002653</v>
      </c>
      <c r="E21" s="6">
        <v>80.1206896551724</v>
      </c>
      <c r="F21" s="6">
        <v>93.4036939313984</v>
      </c>
      <c r="G21" s="6">
        <v>86.3922163588391</v>
      </c>
      <c r="H21" s="6">
        <f t="shared" si="0"/>
        <v>84.7512068197601</v>
      </c>
      <c r="I21" s="12">
        <f>_xlfn.RANK.EQ(H21,$H:$H,0)</f>
        <v>19</v>
      </c>
      <c r="J21" s="6">
        <f t="shared" si="1"/>
        <v>81.3499171561856</v>
      </c>
      <c r="K21" s="12">
        <f t="shared" si="2"/>
        <v>20</v>
      </c>
      <c r="L21" s="18">
        <v>39</v>
      </c>
      <c r="M21" s="12">
        <v>20</v>
      </c>
    </row>
    <row r="22" spans="1:13">
      <c r="A22" s="7">
        <v>20219122106</v>
      </c>
      <c r="B22" s="6">
        <v>78.0423280423281</v>
      </c>
      <c r="C22" s="6">
        <v>78.5668296296296</v>
      </c>
      <c r="D22" s="6">
        <v>82.2916666666667</v>
      </c>
      <c r="E22" s="6">
        <v>80.5695833333333</v>
      </c>
      <c r="F22" s="6">
        <v>89.1358024691358</v>
      </c>
      <c r="G22" s="6">
        <v>84.1114814814815</v>
      </c>
      <c r="H22" s="6">
        <f t="shared" si="0"/>
        <v>83.4647511267882</v>
      </c>
      <c r="I22" s="12">
        <f>_xlfn.RANK.EQ(H22,$H:$H,0)</f>
        <v>21</v>
      </c>
      <c r="J22" s="6">
        <f t="shared" si="1"/>
        <v>81.0826314814815</v>
      </c>
      <c r="K22" s="12">
        <f t="shared" si="2"/>
        <v>21</v>
      </c>
      <c r="L22" s="12">
        <v>42</v>
      </c>
      <c r="M22" s="12">
        <v>21</v>
      </c>
    </row>
    <row r="23" spans="1:13">
      <c r="A23" s="14">
        <v>20219122414</v>
      </c>
      <c r="B23" s="5">
        <v>80.1</v>
      </c>
      <c r="C23" s="6">
        <v>76.8232</v>
      </c>
      <c r="D23" s="6">
        <v>78.6458333333333</v>
      </c>
      <c r="E23" s="6">
        <v>77.1147916666667</v>
      </c>
      <c r="F23" s="6">
        <v>88.1481481481481</v>
      </c>
      <c r="G23" s="6">
        <v>83.5588888888889</v>
      </c>
      <c r="H23" s="6">
        <f t="shared" si="0"/>
        <v>82.5215534979424</v>
      </c>
      <c r="I23" s="12">
        <f>_xlfn.RANK.EQ(H23,$H:$H,0)</f>
        <v>22</v>
      </c>
      <c r="J23" s="6">
        <f t="shared" si="1"/>
        <v>79.1656268518519</v>
      </c>
      <c r="K23" s="12">
        <f t="shared" si="2"/>
        <v>22</v>
      </c>
      <c r="L23" s="12">
        <v>44</v>
      </c>
      <c r="M23" s="12">
        <v>22</v>
      </c>
    </row>
    <row r="24" spans="1:13">
      <c r="A24" s="13">
        <v>20219123117</v>
      </c>
      <c r="B24" s="5">
        <v>69.9519230769231</v>
      </c>
      <c r="C24" s="6">
        <v>73.4515461538462</v>
      </c>
      <c r="D24" s="6">
        <v>82.7586206896552</v>
      </c>
      <c r="E24" s="6">
        <v>80.5931034482759</v>
      </c>
      <c r="F24" s="6">
        <v>86.0158311345646</v>
      </c>
      <c r="G24" s="6">
        <v>81.9594986807388</v>
      </c>
      <c r="H24" s="6">
        <f t="shared" si="0"/>
        <v>80.0216779686488</v>
      </c>
      <c r="I24" s="12">
        <f>_xlfn.RANK.EQ(H24,$H:$H,0)</f>
        <v>24</v>
      </c>
      <c r="J24" s="6">
        <f t="shared" si="1"/>
        <v>78.6680494276203</v>
      </c>
      <c r="K24" s="12">
        <f t="shared" si="2"/>
        <v>23</v>
      </c>
      <c r="L24" s="18">
        <v>47</v>
      </c>
      <c r="M24" s="12">
        <v>23</v>
      </c>
    </row>
    <row r="25" spans="1:13">
      <c r="A25" s="9">
        <v>20219123320</v>
      </c>
      <c r="B25" s="6">
        <v>70.752009184845</v>
      </c>
      <c r="C25" s="6">
        <v>73.4876064293915</v>
      </c>
      <c r="D25" s="6">
        <v>77.1883289124668</v>
      </c>
      <c r="E25" s="6">
        <v>74.1324137931035</v>
      </c>
      <c r="F25" s="6">
        <v>94.4591029023747</v>
      </c>
      <c r="G25" s="6">
        <v>87.1854617414248</v>
      </c>
      <c r="H25" s="6">
        <f t="shared" si="0"/>
        <v>81.4583440476047</v>
      </c>
      <c r="I25" s="12">
        <f>_xlfn.RANK.EQ(H25,$H:$H,0)</f>
        <v>23</v>
      </c>
      <c r="J25" s="6">
        <f t="shared" si="1"/>
        <v>78.2684939879732</v>
      </c>
      <c r="K25" s="12">
        <f t="shared" si="2"/>
        <v>24</v>
      </c>
      <c r="L25" s="18">
        <v>47</v>
      </c>
      <c r="M25" s="12">
        <v>24</v>
      </c>
    </row>
    <row r="26" spans="1:13">
      <c r="A26" s="14">
        <v>20219122409</v>
      </c>
      <c r="B26" s="5">
        <v>80.9</v>
      </c>
      <c r="C26" s="6">
        <v>78.0764</v>
      </c>
      <c r="D26" s="6">
        <v>72.9166666666667</v>
      </c>
      <c r="E26" s="6">
        <v>71.1958333333333</v>
      </c>
      <c r="F26" s="6">
        <v>84.8605035481676</v>
      </c>
      <c r="G26" s="6">
        <v>81.2663021289006</v>
      </c>
      <c r="H26" s="6">
        <f t="shared" si="0"/>
        <v>79.6690707257272</v>
      </c>
      <c r="I26" s="12">
        <f>_xlfn.RANK.EQ(H26,$H:$H,0)</f>
        <v>25</v>
      </c>
      <c r="J26" s="6">
        <f t="shared" si="1"/>
        <v>76.8461784874113</v>
      </c>
      <c r="K26" s="12">
        <f t="shared" si="2"/>
        <v>25</v>
      </c>
      <c r="L26" s="12">
        <v>50</v>
      </c>
      <c r="M26" s="12">
        <v>25</v>
      </c>
    </row>
    <row r="27" spans="1:13">
      <c r="A27" s="7">
        <v>20219122104</v>
      </c>
      <c r="B27" s="6">
        <v>81.4814814814815</v>
      </c>
      <c r="C27" s="6">
        <v>80.915437037037</v>
      </c>
      <c r="D27" s="6">
        <v>68.2291666666667</v>
      </c>
      <c r="E27" s="6">
        <v>71.2889583333333</v>
      </c>
      <c r="F27" s="6">
        <v>73.3333333333333</v>
      </c>
      <c r="G27" s="6">
        <v>74.49</v>
      </c>
      <c r="H27" s="6">
        <f t="shared" si="0"/>
        <v>74.1216563786008</v>
      </c>
      <c r="I27" s="12">
        <f>_xlfn.RANK.EQ(H27,$H:$H,0)</f>
        <v>26</v>
      </c>
      <c r="J27" s="6">
        <f t="shared" si="1"/>
        <v>75.5647984567901</v>
      </c>
      <c r="K27" s="12">
        <f t="shared" si="2"/>
        <v>26</v>
      </c>
      <c r="L27" s="12">
        <v>52</v>
      </c>
      <c r="M27" s="12">
        <v>26</v>
      </c>
    </row>
    <row r="28" spans="1:13">
      <c r="A28" s="4">
        <v>18219120421</v>
      </c>
      <c r="B28" s="5">
        <v>74.73</v>
      </c>
      <c r="C28" s="6">
        <v>76.161</v>
      </c>
      <c r="D28" s="6">
        <v>62.5</v>
      </c>
      <c r="E28" s="6">
        <v>66.1</v>
      </c>
      <c r="F28" s="6">
        <v>70.6172839506173</v>
      </c>
      <c r="G28" s="6">
        <v>73.2203703703704</v>
      </c>
      <c r="H28" s="6">
        <f t="shared" si="0"/>
        <v>69.1681858710563</v>
      </c>
      <c r="I28" s="12">
        <f>_xlfn.RANK.EQ(H28,$H:$H,0)</f>
        <v>27</v>
      </c>
      <c r="J28" s="6">
        <f t="shared" si="1"/>
        <v>71.8271234567901</v>
      </c>
      <c r="K28" s="12">
        <f t="shared" si="2"/>
        <v>27</v>
      </c>
      <c r="L28" s="12">
        <v>54</v>
      </c>
      <c r="M28" s="12">
        <v>27</v>
      </c>
    </row>
    <row r="29" spans="1:13">
      <c r="A29" s="13">
        <v>20219123107</v>
      </c>
      <c r="B29" s="5">
        <v>76.7451923076923</v>
      </c>
      <c r="C29" s="6">
        <v>75.0868346153846</v>
      </c>
      <c r="D29" s="6">
        <v>70.8222811671087</v>
      </c>
      <c r="E29" s="6">
        <v>69.8344827586207</v>
      </c>
      <c r="F29" s="6">
        <v>53.0343007915567</v>
      </c>
      <c r="G29" s="6">
        <v>62.170580474934</v>
      </c>
      <c r="H29" s="6">
        <f t="shared" si="0"/>
        <v>66.2086222133377</v>
      </c>
      <c r="I29" s="12">
        <f>_xlfn.RANK.EQ(H29,$H:$H,0)</f>
        <v>28</v>
      </c>
      <c r="J29" s="6">
        <f t="shared" si="1"/>
        <v>69.0306326163131</v>
      </c>
      <c r="K29" s="12">
        <f t="shared" si="2"/>
        <v>28</v>
      </c>
      <c r="L29" s="12">
        <v>56</v>
      </c>
      <c r="M29" s="12">
        <v>28</v>
      </c>
    </row>
    <row r="30" spans="1:13">
      <c r="A30" s="8">
        <v>20219123221</v>
      </c>
      <c r="B30" s="6">
        <v>79.8295454545455</v>
      </c>
      <c r="C30" s="6">
        <v>79.7010818181818</v>
      </c>
      <c r="D30" s="6">
        <v>37.9310344827586</v>
      </c>
      <c r="E30" s="6">
        <v>50.9301724137931</v>
      </c>
      <c r="F30" s="6">
        <v>41.5411464068311</v>
      </c>
      <c r="G30" s="6">
        <v>55.5746878440986</v>
      </c>
      <c r="H30" s="6">
        <f t="shared" si="0"/>
        <v>52.0370088078308</v>
      </c>
      <c r="I30" s="12">
        <f>_xlfn.RANK.EQ(H30,$H:$H,0)</f>
        <v>29</v>
      </c>
      <c r="J30" s="6">
        <f t="shared" si="1"/>
        <v>62.0686473586912</v>
      </c>
      <c r="K30" s="12">
        <f t="shared" si="2"/>
        <v>29</v>
      </c>
      <c r="L30" s="12">
        <v>58</v>
      </c>
      <c r="M30" s="12">
        <v>29</v>
      </c>
    </row>
    <row r="31" spans="1:13">
      <c r="A31" s="20">
        <v>20219122205</v>
      </c>
      <c r="B31" s="6">
        <v>52.8796068796069</v>
      </c>
      <c r="C31" s="6">
        <v>57.6477248157248</v>
      </c>
      <c r="D31" s="6">
        <v>34.375</v>
      </c>
      <c r="E31" s="6">
        <v>45.62375</v>
      </c>
      <c r="F31" s="6">
        <v>0</v>
      </c>
      <c r="G31" s="6">
        <v>29.83</v>
      </c>
      <c r="H31" s="6">
        <f t="shared" si="0"/>
        <v>27.615990990991</v>
      </c>
      <c r="I31" s="12">
        <f>_xlfn.RANK.EQ(H31,$H:$H,0)</f>
        <v>30</v>
      </c>
      <c r="J31" s="6">
        <f t="shared" si="1"/>
        <v>44.3671582719083</v>
      </c>
      <c r="K31" s="12">
        <f t="shared" si="2"/>
        <v>30</v>
      </c>
      <c r="L31" s="12">
        <v>60</v>
      </c>
      <c r="M31" s="12">
        <v>30</v>
      </c>
    </row>
  </sheetData>
  <sortState ref="A2:O31">
    <sortCondition ref="M2:M3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M1" sqref="M$1:M$1048576"/>
    </sheetView>
  </sheetViews>
  <sheetFormatPr defaultColWidth="9" defaultRowHeight="13.5"/>
  <cols>
    <col min="1" max="1" width="15.875" customWidth="1"/>
    <col min="2" max="3" width="16.375" customWidth="1"/>
    <col min="4" max="7" width="16.375" style="1" customWidth="1"/>
    <col min="8" max="8" width="12.625"/>
    <col min="10" max="10" width="12.625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4">
        <v>20219122404</v>
      </c>
      <c r="B2" s="5">
        <v>99.73</v>
      </c>
      <c r="C2" s="6">
        <v>93.403</v>
      </c>
      <c r="D2" s="6">
        <v>100</v>
      </c>
      <c r="E2" s="6">
        <v>95.91</v>
      </c>
      <c r="F2" s="6">
        <v>100</v>
      </c>
      <c r="G2" s="6">
        <v>101.385</v>
      </c>
      <c r="H2" s="6">
        <f t="shared" ref="H2:H31" si="0">(B2*1.1+D2*1.2+F2*1.3)/3.6</f>
        <v>99.9175</v>
      </c>
      <c r="I2" s="12">
        <f>_xlfn.RANK.EQ(H2,$H:$H,0)</f>
        <v>1</v>
      </c>
      <c r="J2" s="6">
        <f t="shared" ref="J2:J31" si="1">(C2+E2+G2)/3</f>
        <v>96.8993333333333</v>
      </c>
      <c r="K2" s="12">
        <f>_xlfn.RANK.EQ(J2,$J:$J,0)</f>
        <v>1</v>
      </c>
      <c r="L2" s="12">
        <v>2</v>
      </c>
      <c r="M2" s="12">
        <v>1</v>
      </c>
    </row>
    <row r="3" spans="1:13">
      <c r="A3" s="9">
        <v>20219123301</v>
      </c>
      <c r="B3" s="6">
        <v>86.3662456946039</v>
      </c>
      <c r="C3" s="6">
        <v>84.6085719862227</v>
      </c>
      <c r="D3" s="6">
        <v>99.1428571428571</v>
      </c>
      <c r="E3" s="6">
        <v>91.8828571428571</v>
      </c>
      <c r="F3" s="6">
        <v>100</v>
      </c>
      <c r="G3" s="6">
        <v>103.79</v>
      </c>
      <c r="H3" s="6">
        <f t="shared" si="0"/>
        <v>95.5484163431925</v>
      </c>
      <c r="I3" s="12">
        <f>_xlfn.RANK.EQ(H3,$H:$H,0)</f>
        <v>2</v>
      </c>
      <c r="J3" s="6">
        <f t="shared" si="1"/>
        <v>93.4271430430266</v>
      </c>
      <c r="K3" s="12">
        <f>_xlfn.RANK.EQ(J3,$J:$J,0)</f>
        <v>3</v>
      </c>
      <c r="L3" s="12">
        <v>5</v>
      </c>
      <c r="M3" s="12">
        <v>2</v>
      </c>
    </row>
    <row r="4" spans="1:13">
      <c r="A4" s="10">
        <v>20219122304</v>
      </c>
      <c r="B4" s="11">
        <v>97.88</v>
      </c>
      <c r="C4" s="11">
        <v>95.116</v>
      </c>
      <c r="D4" s="6">
        <v>96.1530612244898</v>
      </c>
      <c r="E4" s="6">
        <v>91.6794897959184</v>
      </c>
      <c r="F4" s="6">
        <v>90.2743142144638</v>
      </c>
      <c r="G4" s="6">
        <v>94.7195885286783</v>
      </c>
      <c r="H4" s="6">
        <f t="shared" si="0"/>
        <v>94.5578560967196</v>
      </c>
      <c r="I4" s="12">
        <f>_xlfn.RANK.EQ(H4,$H:$H,0)</f>
        <v>4</v>
      </c>
      <c r="J4" s="6">
        <f t="shared" si="1"/>
        <v>93.8383594415322</v>
      </c>
      <c r="K4" s="12">
        <f>_xlfn.RANK.EQ(J4,$J:$J,0)</f>
        <v>2</v>
      </c>
      <c r="L4" s="12">
        <v>6</v>
      </c>
      <c r="M4" s="12">
        <v>3</v>
      </c>
    </row>
    <row r="5" spans="1:13">
      <c r="A5" s="7">
        <v>20219123402</v>
      </c>
      <c r="B5" s="6">
        <v>88.5581395348837</v>
      </c>
      <c r="C5" s="6">
        <v>87.5366976744186</v>
      </c>
      <c r="D5" s="6">
        <v>100</v>
      </c>
      <c r="E5" s="6">
        <v>92.825</v>
      </c>
      <c r="F5" s="6">
        <v>94.6700507614213</v>
      </c>
      <c r="G5" s="6">
        <v>89.4520304568528</v>
      </c>
      <c r="H5" s="6">
        <f t="shared" si="0"/>
        <v>94.5791720772833</v>
      </c>
      <c r="I5" s="12">
        <f>_xlfn.RANK.EQ(H5,$H:$H,0)</f>
        <v>3</v>
      </c>
      <c r="J5" s="6">
        <f t="shared" si="1"/>
        <v>89.9379093770905</v>
      </c>
      <c r="K5" s="12">
        <f>_xlfn.RANK.EQ(J5,$J:$J,0)</f>
        <v>4</v>
      </c>
      <c r="L5" s="12">
        <v>7</v>
      </c>
      <c r="M5" s="12">
        <v>4</v>
      </c>
    </row>
    <row r="6" spans="1:13">
      <c r="A6" s="7">
        <v>20219123403</v>
      </c>
      <c r="B6" s="6">
        <v>90.1395348837209</v>
      </c>
      <c r="C6" s="6">
        <v>89.4256744186046</v>
      </c>
      <c r="D6" s="6">
        <v>90.5714285714286</v>
      </c>
      <c r="E6" s="6">
        <v>88.5514285714286</v>
      </c>
      <c r="F6" s="6">
        <v>91.1167512690355</v>
      </c>
      <c r="G6" s="6">
        <v>85.8750507614213</v>
      </c>
      <c r="H6" s="6">
        <f t="shared" si="0"/>
        <v>90.6363831409871</v>
      </c>
      <c r="I6" s="12">
        <f>_xlfn.RANK.EQ(H6,$H:$H,0)</f>
        <v>6</v>
      </c>
      <c r="J6" s="6">
        <f t="shared" si="1"/>
        <v>87.9507179171515</v>
      </c>
      <c r="K6" s="12">
        <f>_xlfn.RANK.EQ(J6,$J:$J,0)</f>
        <v>5</v>
      </c>
      <c r="L6" s="12">
        <v>11</v>
      </c>
      <c r="M6" s="12">
        <v>5</v>
      </c>
    </row>
    <row r="7" spans="1:13">
      <c r="A7" s="4">
        <v>20219122406</v>
      </c>
      <c r="B7" s="5">
        <v>91.93</v>
      </c>
      <c r="C7" s="6">
        <v>90.738</v>
      </c>
      <c r="D7" s="6">
        <v>91.0714285714286</v>
      </c>
      <c r="E7" s="6">
        <v>84.7964285714286</v>
      </c>
      <c r="F7" s="6">
        <v>89.7755610972569</v>
      </c>
      <c r="G7" s="6">
        <v>84.5153366583541</v>
      </c>
      <c r="H7" s="6">
        <f t="shared" si="0"/>
        <v>90.8658176978189</v>
      </c>
      <c r="I7" s="12">
        <f>_xlfn.RANK.EQ(H7,$H:$H,0)</f>
        <v>5</v>
      </c>
      <c r="J7" s="6">
        <f t="shared" si="1"/>
        <v>86.6832550765942</v>
      </c>
      <c r="K7" s="12">
        <f>_xlfn.RANK.EQ(J7,$J:$J,0)</f>
        <v>7</v>
      </c>
      <c r="L7" s="12">
        <v>12</v>
      </c>
      <c r="M7" s="12">
        <v>6</v>
      </c>
    </row>
    <row r="8" spans="1:13">
      <c r="A8" s="10">
        <v>20219122313</v>
      </c>
      <c r="B8" s="11">
        <v>86.97</v>
      </c>
      <c r="C8" s="11">
        <v>87.14</v>
      </c>
      <c r="D8" s="6">
        <v>90.3061224489796</v>
      </c>
      <c r="E8" s="6">
        <v>85.2189795918367</v>
      </c>
      <c r="F8" s="6">
        <v>87.7805486284289</v>
      </c>
      <c r="G8" s="6">
        <v>88.3383291770574</v>
      </c>
      <c r="H8" s="6">
        <f t="shared" si="0"/>
        <v>88.3747389321481</v>
      </c>
      <c r="I8" s="12">
        <f>_xlfn.RANK.EQ(H8,$H:$H,0)</f>
        <v>9</v>
      </c>
      <c r="J8" s="6">
        <f t="shared" si="1"/>
        <v>86.8991029229647</v>
      </c>
      <c r="K8" s="12">
        <f>_xlfn.RANK.EQ(J8,$J:$J,0)</f>
        <v>6</v>
      </c>
      <c r="L8" s="18">
        <v>15</v>
      </c>
      <c r="M8" s="12">
        <v>7</v>
      </c>
    </row>
    <row r="9" spans="1:13">
      <c r="A9" s="4">
        <v>20219122422</v>
      </c>
      <c r="B9" s="5">
        <v>93.27</v>
      </c>
      <c r="C9" s="6">
        <v>90.0826</v>
      </c>
      <c r="D9" s="6">
        <v>84.4387755102041</v>
      </c>
      <c r="E9" s="6">
        <v>81.7652040816327</v>
      </c>
      <c r="F9" s="6">
        <v>93.2668329177057</v>
      </c>
      <c r="G9" s="6">
        <v>86.9900997506234</v>
      </c>
      <c r="H9" s="6">
        <f t="shared" si="0"/>
        <v>90.3251148347951</v>
      </c>
      <c r="I9" s="12">
        <f>_xlfn.RANK.EQ(H9,$H:$H,0)</f>
        <v>7</v>
      </c>
      <c r="J9" s="6">
        <f t="shared" si="1"/>
        <v>86.2793012774187</v>
      </c>
      <c r="K9" s="12">
        <f>_xlfn.RANK.EQ(J9,$J:$J,0)</f>
        <v>8</v>
      </c>
      <c r="L9" s="18">
        <v>15</v>
      </c>
      <c r="M9" s="12">
        <v>8</v>
      </c>
    </row>
    <row r="10" spans="1:13">
      <c r="A10" s="9">
        <v>20219123315</v>
      </c>
      <c r="B10" s="6">
        <v>77.8272101033295</v>
      </c>
      <c r="C10" s="6">
        <v>78.6110470723307</v>
      </c>
      <c r="D10" s="6">
        <v>93.7142857142857</v>
      </c>
      <c r="E10" s="6">
        <v>88.1942857142857</v>
      </c>
      <c r="F10" s="6">
        <v>94.9238578680203</v>
      </c>
      <c r="G10" s="6">
        <v>88.5843147208122</v>
      </c>
      <c r="H10" s="6">
        <f t="shared" si="0"/>
        <v>89.296691444231</v>
      </c>
      <c r="I10" s="12">
        <f>_xlfn.RANK.EQ(H10,$H:$H,0)</f>
        <v>8</v>
      </c>
      <c r="J10" s="6">
        <f t="shared" si="1"/>
        <v>85.1298825024762</v>
      </c>
      <c r="K10" s="12">
        <f>_xlfn.RANK.EQ(J10,$J:$J,0)</f>
        <v>9</v>
      </c>
      <c r="L10" s="12">
        <v>17</v>
      </c>
      <c r="M10" s="12">
        <v>9</v>
      </c>
    </row>
    <row r="11" spans="1:13">
      <c r="A11" s="8">
        <v>20219123216</v>
      </c>
      <c r="B11" s="6">
        <v>89.5397727272727</v>
      </c>
      <c r="C11" s="6">
        <v>87.5894409090909</v>
      </c>
      <c r="D11" s="6">
        <v>96.5714285714286</v>
      </c>
      <c r="E11" s="6">
        <v>90.0764285714286</v>
      </c>
      <c r="F11" s="6">
        <v>77.6649746192893</v>
      </c>
      <c r="G11" s="6">
        <v>77.5289847715736</v>
      </c>
      <c r="H11" s="6">
        <f t="shared" si="0"/>
        <v>87.595536469664</v>
      </c>
      <c r="I11" s="12">
        <f>_xlfn.RANK.EQ(H11,$H:$H,0)</f>
        <v>12</v>
      </c>
      <c r="J11" s="6">
        <f t="shared" si="1"/>
        <v>85.0649514173644</v>
      </c>
      <c r="K11" s="12">
        <f>_xlfn.RANK.EQ(J11,$J:$J,0)</f>
        <v>10</v>
      </c>
      <c r="L11" s="12">
        <v>22</v>
      </c>
      <c r="M11" s="12">
        <v>10</v>
      </c>
    </row>
    <row r="12" spans="1:13">
      <c r="A12" s="12">
        <v>20219122216</v>
      </c>
      <c r="B12" s="6">
        <v>84.4570024570025</v>
      </c>
      <c r="C12" s="6">
        <v>85.7219017199017</v>
      </c>
      <c r="D12" s="6">
        <v>89.530612244898</v>
      </c>
      <c r="E12" s="6">
        <v>84.4948979591837</v>
      </c>
      <c r="F12" s="6">
        <v>88.0299251870324</v>
      </c>
      <c r="G12" s="6">
        <v>84.6679551122194</v>
      </c>
      <c r="H12" s="6">
        <f t="shared" si="0"/>
        <v>87.4384278165896</v>
      </c>
      <c r="I12" s="12">
        <f>_xlfn.RANK.EQ(H12,$H:$H,0)</f>
        <v>13</v>
      </c>
      <c r="J12" s="6">
        <f t="shared" si="1"/>
        <v>84.961584930435</v>
      </c>
      <c r="K12" s="12">
        <f>_xlfn.RANK.EQ(J12,$J:$J,0)</f>
        <v>11</v>
      </c>
      <c r="L12" s="12">
        <v>24</v>
      </c>
      <c r="M12" s="12">
        <v>11</v>
      </c>
    </row>
    <row r="13" spans="1:13">
      <c r="A13" s="7">
        <v>20219122108</v>
      </c>
      <c r="B13" s="6">
        <v>92.0634920634921</v>
      </c>
      <c r="C13" s="6">
        <v>90.6256444444444</v>
      </c>
      <c r="D13" s="6">
        <v>83.9285714285714</v>
      </c>
      <c r="E13" s="6">
        <v>81.7335714285714</v>
      </c>
      <c r="F13" s="6">
        <v>85.785536159601</v>
      </c>
      <c r="G13" s="6">
        <v>82.2013216957606</v>
      </c>
      <c r="H13" s="6">
        <f t="shared" si="0"/>
        <v>87.0848122198912</v>
      </c>
      <c r="I13" s="12">
        <f>_xlfn.RANK.EQ(H13,$H:$H,0)</f>
        <v>14</v>
      </c>
      <c r="J13" s="6">
        <f t="shared" si="1"/>
        <v>84.8535125229255</v>
      </c>
      <c r="K13" s="12">
        <f>_xlfn.RANK.EQ(J13,$J:$J,0)</f>
        <v>12</v>
      </c>
      <c r="L13" s="18">
        <v>26</v>
      </c>
      <c r="M13" s="12">
        <v>12</v>
      </c>
    </row>
    <row r="14" spans="1:13">
      <c r="A14" s="8">
        <v>20219123217</v>
      </c>
      <c r="B14" s="6">
        <v>86.9318181818182</v>
      </c>
      <c r="C14" s="6">
        <v>84.9278727272727</v>
      </c>
      <c r="D14" s="6">
        <v>92.2857142857143</v>
      </c>
      <c r="E14" s="6">
        <v>86.9457142857143</v>
      </c>
      <c r="F14" s="6">
        <v>84.7715736040609</v>
      </c>
      <c r="G14" s="6">
        <v>81.3729441624365</v>
      </c>
      <c r="H14" s="6">
        <f t="shared" si="0"/>
        <v>87.9363618967045</v>
      </c>
      <c r="I14" s="12">
        <f>_xlfn.RANK.EQ(H14,$H:$H,0)</f>
        <v>11</v>
      </c>
      <c r="J14" s="6">
        <f t="shared" si="1"/>
        <v>84.4155103918078</v>
      </c>
      <c r="K14" s="12">
        <f>_xlfn.RANK.EQ(J14,$J:$J,0)</f>
        <v>15</v>
      </c>
      <c r="L14" s="18">
        <v>26</v>
      </c>
      <c r="M14" s="12">
        <v>13</v>
      </c>
    </row>
    <row r="15" spans="1:13">
      <c r="A15" s="7">
        <v>20219123410</v>
      </c>
      <c r="B15" s="6">
        <v>79.8604651162791</v>
      </c>
      <c r="C15" s="6">
        <v>79.8907255813953</v>
      </c>
      <c r="D15" s="6">
        <v>94</v>
      </c>
      <c r="E15" s="6">
        <v>87.12</v>
      </c>
      <c r="F15" s="6">
        <v>89.3401015228426</v>
      </c>
      <c r="G15" s="6">
        <v>85.8740609137056</v>
      </c>
      <c r="H15" s="6">
        <f t="shared" si="0"/>
        <v>87.9968454465562</v>
      </c>
      <c r="I15" s="12">
        <f>_xlfn.RANK.EQ(H15,$H:$H,0)</f>
        <v>10</v>
      </c>
      <c r="J15" s="6">
        <f t="shared" si="1"/>
        <v>84.2949288317003</v>
      </c>
      <c r="K15" s="12">
        <f>_xlfn.RANK.EQ(J15,$J:$J,0)</f>
        <v>16</v>
      </c>
      <c r="L15" s="18">
        <v>26</v>
      </c>
      <c r="M15" s="12">
        <v>14</v>
      </c>
    </row>
    <row r="16" spans="1:13">
      <c r="A16" s="4">
        <v>20219122413</v>
      </c>
      <c r="B16" s="5">
        <v>86.02</v>
      </c>
      <c r="C16" s="6">
        <v>86.4824</v>
      </c>
      <c r="D16" s="6">
        <v>81.8877551020408</v>
      </c>
      <c r="E16" s="6">
        <v>80.4120408163265</v>
      </c>
      <c r="F16" s="6">
        <v>91.5211970074813</v>
      </c>
      <c r="G16" s="6">
        <v>86.9227182044888</v>
      </c>
      <c r="H16" s="6">
        <f t="shared" si="0"/>
        <v>86.6291283978263</v>
      </c>
      <c r="I16" s="12">
        <f>_xlfn.RANK.EQ(H16,$H:$H,0)</f>
        <v>16</v>
      </c>
      <c r="J16" s="6">
        <f t="shared" si="1"/>
        <v>84.6057196736051</v>
      </c>
      <c r="K16" s="12">
        <f>_xlfn.RANK.EQ(J16,$J:$J,0)</f>
        <v>13</v>
      </c>
      <c r="L16" s="12">
        <v>29</v>
      </c>
      <c r="M16" s="12">
        <v>15</v>
      </c>
    </row>
    <row r="17" spans="1:13">
      <c r="A17" s="10">
        <v>20219122306</v>
      </c>
      <c r="B17" s="11">
        <v>82.72</v>
      </c>
      <c r="C17" s="11">
        <v>82.88</v>
      </c>
      <c r="D17" s="6">
        <v>87.7448979591837</v>
      </c>
      <c r="E17" s="6">
        <v>83.3791836734694</v>
      </c>
      <c r="F17" s="6">
        <v>86.783042394015</v>
      </c>
      <c r="G17" s="6">
        <v>87.514825436409</v>
      </c>
      <c r="H17" s="6">
        <f t="shared" si="0"/>
        <v>85.8621757397889</v>
      </c>
      <c r="I17" s="12">
        <f>_xlfn.RANK.EQ(H17,$H:$H,0)</f>
        <v>20</v>
      </c>
      <c r="J17" s="6">
        <f t="shared" si="1"/>
        <v>84.5913363699595</v>
      </c>
      <c r="K17" s="12">
        <f>_xlfn.RANK.EQ(J17,$J:$J,0)</f>
        <v>14</v>
      </c>
      <c r="L17" s="12">
        <v>34</v>
      </c>
      <c r="M17" s="12">
        <v>16</v>
      </c>
    </row>
    <row r="18" spans="1:13">
      <c r="A18" s="7">
        <v>20219122111</v>
      </c>
      <c r="B18" s="6">
        <v>76.1904761904762</v>
      </c>
      <c r="C18" s="6">
        <v>76.5877333333333</v>
      </c>
      <c r="D18" s="6">
        <v>90.8163265306122</v>
      </c>
      <c r="E18" s="6">
        <v>86.9506122448979</v>
      </c>
      <c r="F18" s="6">
        <v>90.5236907730673</v>
      </c>
      <c r="G18" s="6">
        <v>88.9342144638404</v>
      </c>
      <c r="H18" s="6">
        <f t="shared" si="0"/>
        <v>86.2416426809017</v>
      </c>
      <c r="I18" s="12">
        <f>_xlfn.RANK.EQ(H18,$H:$H,0)</f>
        <v>18</v>
      </c>
      <c r="J18" s="6">
        <f t="shared" si="1"/>
        <v>84.1575200140239</v>
      </c>
      <c r="K18" s="12">
        <f>_xlfn.RANK.EQ(J18,$J:$J,0)</f>
        <v>17</v>
      </c>
      <c r="L18" s="18">
        <v>35</v>
      </c>
      <c r="M18" s="12">
        <v>17</v>
      </c>
    </row>
    <row r="19" spans="1:13">
      <c r="A19" s="8">
        <v>20219123207</v>
      </c>
      <c r="B19" s="6">
        <v>84.6136363636364</v>
      </c>
      <c r="C19" s="6">
        <v>81.8835454545454</v>
      </c>
      <c r="D19" s="6">
        <v>88.8571428571429</v>
      </c>
      <c r="E19" s="6">
        <v>84.6771428571429</v>
      </c>
      <c r="F19" s="6">
        <v>86.2944162436548</v>
      </c>
      <c r="G19" s="6">
        <v>82.2466497461929</v>
      </c>
      <c r="H19" s="6">
        <f t="shared" si="0"/>
        <v>86.6350868181452</v>
      </c>
      <c r="I19" s="12">
        <f>_xlfn.RANK.EQ(H19,$H:$H,0)</f>
        <v>15</v>
      </c>
      <c r="J19" s="6">
        <f t="shared" si="1"/>
        <v>82.9357793526271</v>
      </c>
      <c r="K19" s="12">
        <f>_xlfn.RANK.EQ(J19,$J:$J,0)</f>
        <v>20</v>
      </c>
      <c r="L19" s="18">
        <v>35</v>
      </c>
      <c r="M19" s="12">
        <v>18</v>
      </c>
    </row>
    <row r="20" spans="1:13">
      <c r="A20" s="19">
        <v>20219123220</v>
      </c>
      <c r="B20" s="6">
        <v>81.4261363636364</v>
      </c>
      <c r="C20" s="6">
        <v>81.0850954545455</v>
      </c>
      <c r="D20" s="6">
        <v>85.7142857142857</v>
      </c>
      <c r="E20" s="6">
        <v>83.0142857142857</v>
      </c>
      <c r="F20" s="6">
        <v>90.8629441624365</v>
      </c>
      <c r="G20" s="6">
        <v>85.3677664974619</v>
      </c>
      <c r="H20" s="6">
        <f t="shared" si="0"/>
        <v>86.2632556300862</v>
      </c>
      <c r="I20" s="12">
        <f>_xlfn.RANK.EQ(H20,$H:$H,0)</f>
        <v>17</v>
      </c>
      <c r="J20" s="6">
        <f t="shared" si="1"/>
        <v>83.1557158887644</v>
      </c>
      <c r="K20" s="12">
        <f>_xlfn.RANK.EQ(J20,$J:$J,0)</f>
        <v>19</v>
      </c>
      <c r="L20" s="12">
        <v>36</v>
      </c>
      <c r="M20" s="12">
        <v>19</v>
      </c>
    </row>
    <row r="21" spans="1:13">
      <c r="A21" s="13">
        <v>20219123122</v>
      </c>
      <c r="B21" s="5">
        <v>78.7067307692308</v>
      </c>
      <c r="C21" s="6">
        <v>80.0613115384615</v>
      </c>
      <c r="D21" s="6">
        <v>93.1428571428571</v>
      </c>
      <c r="E21" s="6">
        <v>87.6828571428571</v>
      </c>
      <c r="F21" s="6">
        <v>85.5329949238579</v>
      </c>
      <c r="G21" s="6">
        <v>82.0097969543147</v>
      </c>
      <c r="H21" s="6">
        <f t="shared" si="0"/>
        <v>85.9838127273882</v>
      </c>
      <c r="I21" s="12">
        <f>_xlfn.RANK.EQ(H21,$H:$H,0)</f>
        <v>19</v>
      </c>
      <c r="J21" s="6">
        <f t="shared" si="1"/>
        <v>83.2513218785445</v>
      </c>
      <c r="K21" s="12">
        <f>_xlfn.RANK.EQ(J21,$J:$J,0)</f>
        <v>18</v>
      </c>
      <c r="L21" s="12">
        <v>37</v>
      </c>
      <c r="M21" s="12">
        <v>20</v>
      </c>
    </row>
    <row r="22" spans="1:13">
      <c r="A22" s="13">
        <v>20219123101</v>
      </c>
      <c r="B22" s="5">
        <v>71.875</v>
      </c>
      <c r="C22" s="6">
        <v>74.7341</v>
      </c>
      <c r="D22" s="6">
        <v>91.7142857142857</v>
      </c>
      <c r="E22" s="6">
        <v>87.4142857142857</v>
      </c>
      <c r="F22" s="6">
        <v>90.3553299492386</v>
      </c>
      <c r="G22" s="6">
        <v>85.5631979695431</v>
      </c>
      <c r="H22" s="6">
        <f t="shared" si="0"/>
        <v>85.1615477197647</v>
      </c>
      <c r="I22" s="12">
        <f>_xlfn.RANK.EQ(H22,$H:$H,0)</f>
        <v>21</v>
      </c>
      <c r="J22" s="6">
        <f t="shared" si="1"/>
        <v>82.5705278946096</v>
      </c>
      <c r="K22" s="12">
        <f>_xlfn.RANK.EQ(J22,$J:$J,0)</f>
        <v>21</v>
      </c>
      <c r="L22" s="12">
        <v>42</v>
      </c>
      <c r="M22" s="12">
        <v>21</v>
      </c>
    </row>
    <row r="23" spans="1:13">
      <c r="A23" s="10">
        <v>20219122301</v>
      </c>
      <c r="B23" s="11">
        <v>85.91</v>
      </c>
      <c r="C23" s="11">
        <v>84.64</v>
      </c>
      <c r="D23" s="6">
        <v>83.1632653061224</v>
      </c>
      <c r="E23" s="6">
        <v>81.2361224489795</v>
      </c>
      <c r="F23" s="6">
        <v>84.5386533665835</v>
      </c>
      <c r="G23" s="6">
        <v>81.4531920199501</v>
      </c>
      <c r="H23" s="6">
        <f t="shared" si="0"/>
        <v>84.499213262196</v>
      </c>
      <c r="I23" s="12">
        <f>_xlfn.RANK.EQ(H23,$H:$H,0)</f>
        <v>22</v>
      </c>
      <c r="J23" s="6">
        <f t="shared" si="1"/>
        <v>82.4431048229766</v>
      </c>
      <c r="K23" s="12">
        <f>_xlfn.RANK.EQ(J23,$J:$J,0)</f>
        <v>22</v>
      </c>
      <c r="L23" s="12">
        <v>44</v>
      </c>
      <c r="M23" s="12">
        <v>22</v>
      </c>
    </row>
    <row r="24" spans="1:13">
      <c r="A24" s="7">
        <v>20219122109</v>
      </c>
      <c r="B24" s="6">
        <v>77.8089013383131</v>
      </c>
      <c r="C24" s="6">
        <v>77.5902309368192</v>
      </c>
      <c r="D24" s="6">
        <v>78.3163265306122</v>
      </c>
      <c r="E24" s="6">
        <v>76.9106122448979</v>
      </c>
      <c r="F24" s="6">
        <v>89.5261845386534</v>
      </c>
      <c r="G24" s="6">
        <v>87.545710723192</v>
      </c>
      <c r="H24" s="6">
        <f t="shared" si="0"/>
        <v>82.2092842247579</v>
      </c>
      <c r="I24" s="12">
        <f>_xlfn.RANK.EQ(H24,$H:$H,0)</f>
        <v>23</v>
      </c>
      <c r="J24" s="6">
        <f t="shared" si="1"/>
        <v>80.6821846349697</v>
      </c>
      <c r="K24" s="12">
        <f t="shared" ref="K24:K31" si="2">_xlfn.RANK.EQ(J24,$J:$J,0)</f>
        <v>23</v>
      </c>
      <c r="L24" s="12">
        <v>46</v>
      </c>
      <c r="M24" s="12">
        <v>23</v>
      </c>
    </row>
    <row r="25" spans="1:13">
      <c r="A25" s="13">
        <v>20219123114</v>
      </c>
      <c r="B25" s="5">
        <v>62.9807692307692</v>
      </c>
      <c r="C25" s="6">
        <v>67.8413384615385</v>
      </c>
      <c r="D25" s="6">
        <v>90.2857142857143</v>
      </c>
      <c r="E25" s="6">
        <v>85.1507142857143</v>
      </c>
      <c r="F25" s="6">
        <v>85.7868020304569</v>
      </c>
      <c r="G25" s="6">
        <v>81.8620812182741</v>
      </c>
      <c r="H25" s="6">
        <f t="shared" si="0"/>
        <v>80.3179294267492</v>
      </c>
      <c r="I25" s="12">
        <f>_xlfn.RANK.EQ(H25,$H:$H,0)</f>
        <v>25</v>
      </c>
      <c r="J25" s="6">
        <f t="shared" si="1"/>
        <v>78.2847113218423</v>
      </c>
      <c r="K25" s="12">
        <f t="shared" si="2"/>
        <v>25</v>
      </c>
      <c r="L25" s="12">
        <v>50</v>
      </c>
      <c r="M25" s="12">
        <v>24</v>
      </c>
    </row>
    <row r="26" spans="1:13">
      <c r="A26" s="14">
        <v>20219122427</v>
      </c>
      <c r="B26" s="5">
        <v>81.72</v>
      </c>
      <c r="C26" s="6">
        <v>79.3604</v>
      </c>
      <c r="D26" s="6">
        <v>69.6428571428571</v>
      </c>
      <c r="E26" s="6">
        <v>69.7278571428571</v>
      </c>
      <c r="F26" s="6">
        <v>90.7730673316708</v>
      </c>
      <c r="G26" s="6">
        <v>85.1738403990025</v>
      </c>
      <c r="H26" s="6">
        <f t="shared" si="0"/>
        <v>80.9634489173891</v>
      </c>
      <c r="I26" s="12">
        <f>_xlfn.RANK.EQ(H26,$H:$H,0)</f>
        <v>24</v>
      </c>
      <c r="J26" s="6">
        <f t="shared" si="1"/>
        <v>78.0873658472865</v>
      </c>
      <c r="K26" s="12">
        <f t="shared" si="2"/>
        <v>27</v>
      </c>
      <c r="L26" s="12">
        <v>51</v>
      </c>
      <c r="M26" s="12">
        <v>25</v>
      </c>
    </row>
    <row r="27" spans="1:13">
      <c r="A27" s="10">
        <v>20219122309</v>
      </c>
      <c r="B27" s="11">
        <v>80.32</v>
      </c>
      <c r="C27" s="11">
        <v>81.17</v>
      </c>
      <c r="D27" s="6">
        <v>76.530612244898</v>
      </c>
      <c r="E27" s="6">
        <v>76.8648979591837</v>
      </c>
      <c r="F27" s="6">
        <v>81.5461346633416</v>
      </c>
      <c r="G27" s="6">
        <v>79.597680798005</v>
      </c>
      <c r="H27" s="6">
        <f t="shared" si="0"/>
        <v>79.4996415989505</v>
      </c>
      <c r="I27" s="12">
        <f>_xlfn.RANK.EQ(H27,$H:$H,0)</f>
        <v>28</v>
      </c>
      <c r="J27" s="6">
        <f t="shared" si="1"/>
        <v>79.2108595857296</v>
      </c>
      <c r="K27" s="12">
        <f t="shared" si="2"/>
        <v>24</v>
      </c>
      <c r="L27" s="12">
        <v>52</v>
      </c>
      <c r="M27" s="12">
        <v>26</v>
      </c>
    </row>
    <row r="28" spans="1:13">
      <c r="A28" s="9">
        <v>20219123323</v>
      </c>
      <c r="B28" s="6">
        <v>70.50803673938</v>
      </c>
      <c r="C28" s="6">
        <v>73.281625717566</v>
      </c>
      <c r="D28" s="6">
        <v>84.5714285714286</v>
      </c>
      <c r="E28" s="6">
        <v>81.1314285714286</v>
      </c>
      <c r="F28" s="6">
        <v>82.994923857868</v>
      </c>
      <c r="G28" s="6">
        <v>80.4069543147208</v>
      </c>
      <c r="H28" s="6">
        <f t="shared" si="0"/>
        <v>79.7049876984058</v>
      </c>
      <c r="I28" s="12">
        <f>_xlfn.RANK.EQ(H28,$H:$H,0)</f>
        <v>27</v>
      </c>
      <c r="J28" s="6">
        <f t="shared" si="1"/>
        <v>78.2733362012385</v>
      </c>
      <c r="K28" s="12">
        <f t="shared" si="2"/>
        <v>26</v>
      </c>
      <c r="L28" s="12">
        <v>53</v>
      </c>
      <c r="M28" s="12">
        <v>27</v>
      </c>
    </row>
    <row r="29" spans="1:13">
      <c r="A29" s="13">
        <v>20219123124</v>
      </c>
      <c r="B29" s="5">
        <v>67.4278846153846</v>
      </c>
      <c r="C29" s="6">
        <v>70.1271192307692</v>
      </c>
      <c r="D29" s="6">
        <v>84.8571428571429</v>
      </c>
      <c r="E29" s="6">
        <v>81.9971428571428</v>
      </c>
      <c r="F29" s="6">
        <v>85.5329949238579</v>
      </c>
      <c r="G29" s="6">
        <v>81.7097969543147</v>
      </c>
      <c r="H29" s="6">
        <f t="shared" si="0"/>
        <v>79.7755938629194</v>
      </c>
      <c r="I29" s="12">
        <f>_xlfn.RANK.EQ(H29,$H:$H,0)</f>
        <v>26</v>
      </c>
      <c r="J29" s="6">
        <f t="shared" si="1"/>
        <v>77.9446863474089</v>
      </c>
      <c r="K29" s="12">
        <f t="shared" si="2"/>
        <v>28</v>
      </c>
      <c r="L29" s="12">
        <v>54</v>
      </c>
      <c r="M29" s="12">
        <v>28</v>
      </c>
    </row>
    <row r="30" spans="1:13">
      <c r="A30" s="20">
        <v>20219122229</v>
      </c>
      <c r="B30" s="6">
        <v>77.1891891891892</v>
      </c>
      <c r="C30" s="6">
        <v>79.4124324324324</v>
      </c>
      <c r="D30" s="6">
        <v>78.3163265306122</v>
      </c>
      <c r="E30" s="6">
        <v>78.0456122448979</v>
      </c>
      <c r="F30" s="6">
        <v>69.2324307341882</v>
      </c>
      <c r="G30" s="6">
        <v>71.9294584405129</v>
      </c>
      <c r="H30" s="6">
        <f t="shared" si="0"/>
        <v>74.691627749802</v>
      </c>
      <c r="I30" s="12">
        <f>_xlfn.RANK.EQ(H30,$H:$H,0)</f>
        <v>30</v>
      </c>
      <c r="J30" s="6">
        <f t="shared" si="1"/>
        <v>76.4625010392811</v>
      </c>
      <c r="K30" s="12">
        <f t="shared" si="2"/>
        <v>29</v>
      </c>
      <c r="L30" s="18">
        <v>59</v>
      </c>
      <c r="M30" s="12">
        <v>29</v>
      </c>
    </row>
    <row r="31" spans="1:13">
      <c r="A31" s="13">
        <v>20219123118</v>
      </c>
      <c r="B31" s="5">
        <v>69.8798076923077</v>
      </c>
      <c r="C31" s="6">
        <v>71.6790653846154</v>
      </c>
      <c r="D31" s="6">
        <v>78</v>
      </c>
      <c r="E31" s="6">
        <v>77.345</v>
      </c>
      <c r="F31" s="6">
        <v>81.4720812182741</v>
      </c>
      <c r="G31" s="6">
        <v>79.1532487309645</v>
      </c>
      <c r="H31" s="6">
        <f t="shared" si="0"/>
        <v>76.7726372348041</v>
      </c>
      <c r="I31" s="12">
        <f>_xlfn.RANK.EQ(H31,$H:$H,0)</f>
        <v>29</v>
      </c>
      <c r="J31" s="6">
        <f t="shared" si="1"/>
        <v>76.0591047051933</v>
      </c>
      <c r="K31" s="12">
        <f t="shared" si="2"/>
        <v>30</v>
      </c>
      <c r="L31" s="18">
        <v>59</v>
      </c>
      <c r="M31" s="12">
        <v>30</v>
      </c>
    </row>
  </sheetData>
  <sortState ref="A2:O31">
    <sortCondition ref="M2:M3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J36" sqref="J36"/>
    </sheetView>
  </sheetViews>
  <sheetFormatPr defaultColWidth="9" defaultRowHeight="13.5"/>
  <cols>
    <col min="1" max="1" width="15.375" customWidth="1"/>
    <col min="2" max="3" width="16.375" customWidth="1"/>
    <col min="4" max="7" width="16.375" style="1" customWidth="1"/>
    <col min="8" max="8" width="12.625"/>
    <col min="10" max="10" width="12.625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5" t="s">
        <v>8</v>
      </c>
      <c r="J1" s="3" t="s">
        <v>9</v>
      </c>
      <c r="K1" s="16" t="s">
        <v>10</v>
      </c>
      <c r="L1" s="3" t="s">
        <v>11</v>
      </c>
      <c r="M1" s="17" t="s">
        <v>12</v>
      </c>
    </row>
    <row r="2" spans="1:13">
      <c r="A2" s="4">
        <v>20219122412</v>
      </c>
      <c r="B2" s="5">
        <v>89.51</v>
      </c>
      <c r="C2" s="6">
        <v>87.5718</v>
      </c>
      <c r="D2" s="6">
        <v>97.7591036414566</v>
      </c>
      <c r="E2" s="6">
        <v>92.3334173669468</v>
      </c>
      <c r="F2" s="6">
        <v>100</v>
      </c>
      <c r="G2" s="6">
        <v>95.965</v>
      </c>
      <c r="H2" s="6">
        <f t="shared" ref="H2:H31" si="0">(B2*1.1+D2*1.2+F2*1.3)/3.6</f>
        <v>96.0477567693744</v>
      </c>
      <c r="I2" s="12">
        <f>_xlfn.RANK.EQ(H2,$H:$H,0)</f>
        <v>2</v>
      </c>
      <c r="J2" s="6">
        <f t="shared" ref="J2:J31" si="1">(C2+E2+G2)/3</f>
        <v>91.9567391223156</v>
      </c>
      <c r="K2" s="12">
        <f>_xlfn.RANK.EQ(J2,$J:$J,0)</f>
        <v>2</v>
      </c>
      <c r="L2" s="12">
        <f t="shared" ref="L2:L31" si="2">I2+K2</f>
        <v>4</v>
      </c>
      <c r="M2" s="12">
        <v>1</v>
      </c>
    </row>
    <row r="3" spans="1:13">
      <c r="A3" s="7">
        <v>20219123418</v>
      </c>
      <c r="B3" s="6">
        <v>90.1395348837209</v>
      </c>
      <c r="C3" s="6">
        <v>88.1620744186046</v>
      </c>
      <c r="D3" s="6">
        <v>100</v>
      </c>
      <c r="E3" s="6">
        <v>92.425</v>
      </c>
      <c r="F3" s="6">
        <v>100</v>
      </c>
      <c r="G3" s="6">
        <v>92.85</v>
      </c>
      <c r="H3" s="6">
        <f t="shared" si="0"/>
        <v>96.9870801033592</v>
      </c>
      <c r="I3" s="12">
        <f>_xlfn.RANK.EQ(H3,$H:$H,0)</f>
        <v>1</v>
      </c>
      <c r="J3" s="6">
        <f t="shared" si="1"/>
        <v>91.1456914728682</v>
      </c>
      <c r="K3" s="12">
        <f>_xlfn.RANK.EQ(J3,$J:$J,0)</f>
        <v>4</v>
      </c>
      <c r="L3" s="12">
        <f t="shared" si="2"/>
        <v>5</v>
      </c>
      <c r="M3" s="12">
        <v>2</v>
      </c>
    </row>
    <row r="4" spans="1:13">
      <c r="A4" s="8">
        <v>20219123212</v>
      </c>
      <c r="B4" s="6">
        <v>94.7556818181818</v>
      </c>
      <c r="C4" s="6">
        <v>91.7205772727273</v>
      </c>
      <c r="D4" s="6">
        <v>94.3502824858757</v>
      </c>
      <c r="E4" s="6">
        <v>91.0276836158192</v>
      </c>
      <c r="F4" s="6">
        <v>96.8421052631579</v>
      </c>
      <c r="G4" s="6">
        <v>92.2552631578947</v>
      </c>
      <c r="H4" s="6">
        <f t="shared" si="0"/>
        <v>95.3739793958767</v>
      </c>
      <c r="I4" s="12">
        <f>_xlfn.RANK.EQ(H4,$H:$H,0)</f>
        <v>3</v>
      </c>
      <c r="J4" s="6">
        <f t="shared" si="1"/>
        <v>91.6678413488138</v>
      </c>
      <c r="K4" s="12">
        <f>_xlfn.RANK.EQ(J4,$J:$J,0)</f>
        <v>3</v>
      </c>
      <c r="L4" s="12">
        <f t="shared" si="2"/>
        <v>6</v>
      </c>
      <c r="M4" s="12">
        <v>3</v>
      </c>
    </row>
    <row r="5" spans="1:13">
      <c r="A5" s="9">
        <v>20219123308</v>
      </c>
      <c r="B5" s="6">
        <v>80.9988518943743</v>
      </c>
      <c r="C5" s="6">
        <v>81.719396326062</v>
      </c>
      <c r="D5" s="6">
        <v>98.0225988700565</v>
      </c>
      <c r="E5" s="6">
        <v>100.674689265537</v>
      </c>
      <c r="F5" s="6">
        <v>94.7368421052632</v>
      </c>
      <c r="G5" s="6">
        <v>100.302105263158</v>
      </c>
      <c r="H5" s="6">
        <f t="shared" si="0"/>
        <v>91.6343751290893</v>
      </c>
      <c r="I5" s="12">
        <f>_xlfn.RANK.EQ(H5,$H:$H,0)</f>
        <v>8</v>
      </c>
      <c r="J5" s="6">
        <f t="shared" si="1"/>
        <v>94.2320636182522</v>
      </c>
      <c r="K5" s="12">
        <f>_xlfn.RANK.EQ(J5,$J:$J,0)</f>
        <v>1</v>
      </c>
      <c r="L5" s="18">
        <f t="shared" si="2"/>
        <v>9</v>
      </c>
      <c r="M5" s="12">
        <v>4</v>
      </c>
    </row>
    <row r="6" spans="1:13">
      <c r="A6" s="4">
        <v>20219122408</v>
      </c>
      <c r="B6" s="5">
        <v>90.32</v>
      </c>
      <c r="C6" s="6">
        <v>88.7074</v>
      </c>
      <c r="D6" s="6">
        <v>95.2380952380952</v>
      </c>
      <c r="E6" s="6">
        <v>93.9347619047619</v>
      </c>
      <c r="F6" s="6">
        <v>94.5876288659794</v>
      </c>
      <c r="G6" s="6">
        <v>87.0825773195876</v>
      </c>
      <c r="H6" s="6">
        <f t="shared" si="0"/>
        <v>93.5004532809687</v>
      </c>
      <c r="I6" s="12">
        <f>_xlfn.RANK.EQ(H6,$H:$H,0)</f>
        <v>4</v>
      </c>
      <c r="J6" s="6">
        <f t="shared" si="1"/>
        <v>89.9082464081165</v>
      </c>
      <c r="K6" s="12">
        <f>_xlfn.RANK.EQ(J6,$J:$J,0)</f>
        <v>5</v>
      </c>
      <c r="L6" s="18">
        <f t="shared" si="2"/>
        <v>9</v>
      </c>
      <c r="M6" s="12">
        <v>5</v>
      </c>
    </row>
    <row r="7" spans="1:13">
      <c r="A7" s="7">
        <v>20219122105</v>
      </c>
      <c r="B7" s="6">
        <v>97.6190476190476</v>
      </c>
      <c r="C7" s="6">
        <v>94.5425333333333</v>
      </c>
      <c r="D7" s="6">
        <v>96.9187675070028</v>
      </c>
      <c r="E7" s="6">
        <v>90.1571988795518</v>
      </c>
      <c r="F7" s="6">
        <v>86.8556701030928</v>
      </c>
      <c r="G7" s="6">
        <v>84.0234020618557</v>
      </c>
      <c r="H7" s="6">
        <f t="shared" si="0"/>
        <v>93.4988457009379</v>
      </c>
      <c r="I7" s="12">
        <f>_xlfn.RANK.EQ(H7,$H:$H,0)</f>
        <v>5</v>
      </c>
      <c r="J7" s="6">
        <f t="shared" si="1"/>
        <v>89.5743780915803</v>
      </c>
      <c r="K7" s="12">
        <f>_xlfn.RANK.EQ(J7,$J:$J,0)</f>
        <v>6</v>
      </c>
      <c r="L7" s="12">
        <f t="shared" si="2"/>
        <v>11</v>
      </c>
      <c r="M7" s="12">
        <v>6</v>
      </c>
    </row>
    <row r="8" spans="1:13">
      <c r="A8" s="4">
        <v>20219122421</v>
      </c>
      <c r="B8" s="5">
        <v>83.06</v>
      </c>
      <c r="C8" s="6">
        <v>83.556</v>
      </c>
      <c r="D8" s="6">
        <v>100.5</v>
      </c>
      <c r="E8" s="6">
        <v>94.745</v>
      </c>
      <c r="F8" s="6">
        <v>94.8453608247423</v>
      </c>
      <c r="G8" s="6">
        <v>90.1772164948454</v>
      </c>
      <c r="H8" s="6">
        <f t="shared" si="0"/>
        <v>93.1291580756014</v>
      </c>
      <c r="I8" s="12">
        <f>_xlfn.RANK.EQ(H8,$H:$H,0)</f>
        <v>6</v>
      </c>
      <c r="J8" s="6">
        <f t="shared" si="1"/>
        <v>89.4927388316151</v>
      </c>
      <c r="K8" s="12">
        <f>_xlfn.RANK.EQ(J8,$J:$J,0)</f>
        <v>7</v>
      </c>
      <c r="L8" s="12">
        <f t="shared" si="2"/>
        <v>13</v>
      </c>
      <c r="M8" s="12">
        <v>7</v>
      </c>
    </row>
    <row r="9" spans="1:13">
      <c r="A9" s="10">
        <v>20219122329</v>
      </c>
      <c r="B9" s="11">
        <v>85.64</v>
      </c>
      <c r="C9" s="11">
        <v>85.85</v>
      </c>
      <c r="D9" s="6">
        <v>92.436974789916</v>
      </c>
      <c r="E9" s="6">
        <v>88.0240336134454</v>
      </c>
      <c r="F9" s="6">
        <v>98.6958762886598</v>
      </c>
      <c r="G9" s="6">
        <v>90.4075257731959</v>
      </c>
      <c r="H9" s="6">
        <f t="shared" si="0"/>
        <v>92.6202802564325</v>
      </c>
      <c r="I9" s="12">
        <f>_xlfn.RANK.EQ(H9,$H:$H,0)</f>
        <v>7</v>
      </c>
      <c r="J9" s="6">
        <f t="shared" si="1"/>
        <v>88.0938531288804</v>
      </c>
      <c r="K9" s="12">
        <f>_xlfn.RANK.EQ(J9,$J:$J,0)</f>
        <v>8</v>
      </c>
      <c r="L9" s="12">
        <f t="shared" si="2"/>
        <v>15</v>
      </c>
      <c r="M9" s="12">
        <v>8</v>
      </c>
    </row>
    <row r="10" spans="1:13">
      <c r="A10" s="8">
        <v>20219123209</v>
      </c>
      <c r="B10" s="6">
        <v>99.3920454545455</v>
      </c>
      <c r="C10" s="6">
        <v>94.6654318181818</v>
      </c>
      <c r="D10" s="6">
        <v>89.2655367231638</v>
      </c>
      <c r="E10" s="6">
        <v>85.3825988700565</v>
      </c>
      <c r="F10" s="6">
        <v>85.7894736842105</v>
      </c>
      <c r="G10" s="6">
        <v>82.3836842105263</v>
      </c>
      <c r="H10" s="6">
        <f t="shared" si="0"/>
        <v>91.1045027381306</v>
      </c>
      <c r="I10" s="12">
        <f>_xlfn.RANK.EQ(H10,$H:$H,0)</f>
        <v>9</v>
      </c>
      <c r="J10" s="6">
        <f t="shared" si="1"/>
        <v>87.4772382995882</v>
      </c>
      <c r="K10" s="12">
        <f>_xlfn.RANK.EQ(J10,$J:$J,0)</f>
        <v>9</v>
      </c>
      <c r="L10" s="12">
        <f t="shared" si="2"/>
        <v>18</v>
      </c>
      <c r="M10" s="12">
        <v>9</v>
      </c>
    </row>
    <row r="11" spans="1:13">
      <c r="A11" s="12">
        <v>20219122226</v>
      </c>
      <c r="B11" s="6">
        <v>79.9459459459459</v>
      </c>
      <c r="C11" s="6">
        <v>81.4341621621621</v>
      </c>
      <c r="D11" s="6">
        <v>97.9789915966387</v>
      </c>
      <c r="E11" s="6">
        <v>90.7313445378151</v>
      </c>
      <c r="F11" s="6">
        <v>93.298969072165</v>
      </c>
      <c r="G11" s="6">
        <v>87.249381443299</v>
      </c>
      <c r="H11" s="6">
        <f t="shared" si="0"/>
        <v>90.7788861806448</v>
      </c>
      <c r="I11" s="12">
        <f>_xlfn.RANK.EQ(H11,$H:$H,0)</f>
        <v>10</v>
      </c>
      <c r="J11" s="6">
        <f t="shared" si="1"/>
        <v>86.4716293810921</v>
      </c>
      <c r="K11" s="12">
        <f>_xlfn.RANK.EQ(J11,$J:$J,0)</f>
        <v>11</v>
      </c>
      <c r="L11" s="12">
        <f t="shared" si="2"/>
        <v>21</v>
      </c>
      <c r="M11" s="12">
        <v>10</v>
      </c>
    </row>
    <row r="12" spans="1:13">
      <c r="A12" s="7">
        <v>20219122119</v>
      </c>
      <c r="B12" s="6">
        <v>89.6825396825397</v>
      </c>
      <c r="C12" s="6">
        <v>88.7981777777778</v>
      </c>
      <c r="D12" s="6">
        <v>97.7591036414566</v>
      </c>
      <c r="E12" s="6">
        <v>91.1634173669468</v>
      </c>
      <c r="F12" s="6">
        <v>82.7319587628866</v>
      </c>
      <c r="G12" s="6">
        <v>80.509175257732</v>
      </c>
      <c r="H12" s="6">
        <f t="shared" si="0"/>
        <v>89.8647956700817</v>
      </c>
      <c r="I12" s="12">
        <f>_xlfn.RANK.EQ(H12,$H:$H,0)</f>
        <v>12</v>
      </c>
      <c r="J12" s="6">
        <f t="shared" si="1"/>
        <v>86.8235901341522</v>
      </c>
      <c r="K12" s="12">
        <f>_xlfn.RANK.EQ(J12,$J:$J,0)</f>
        <v>10</v>
      </c>
      <c r="L12" s="12">
        <f t="shared" si="2"/>
        <v>22</v>
      </c>
      <c r="M12" s="12">
        <v>11</v>
      </c>
    </row>
    <row r="13" spans="1:13">
      <c r="A13" s="13">
        <v>20219123104</v>
      </c>
      <c r="B13" s="5">
        <v>81.6490384615385</v>
      </c>
      <c r="C13" s="6">
        <v>80.2863269230769</v>
      </c>
      <c r="D13" s="6">
        <v>94.3502824858757</v>
      </c>
      <c r="E13" s="6">
        <v>88.1476836158192</v>
      </c>
      <c r="F13" s="6">
        <v>92.8947368421053</v>
      </c>
      <c r="G13" s="6">
        <v>88.2068421052631</v>
      </c>
      <c r="H13" s="6">
        <f t="shared" si="0"/>
        <v>89.9437331070778</v>
      </c>
      <c r="I13" s="12">
        <f>_xlfn.RANK.EQ(H13,$H:$H,0)</f>
        <v>11</v>
      </c>
      <c r="J13" s="6">
        <f t="shared" si="1"/>
        <v>85.5469508813864</v>
      </c>
      <c r="K13" s="12">
        <f>_xlfn.RANK.EQ(J13,$J:$J,0)</f>
        <v>12</v>
      </c>
      <c r="L13" s="12">
        <f t="shared" si="2"/>
        <v>23</v>
      </c>
      <c r="M13" s="12">
        <v>12</v>
      </c>
    </row>
    <row r="14" spans="1:13">
      <c r="A14" s="7">
        <v>20219122123</v>
      </c>
      <c r="B14" s="6">
        <v>90.7407407407407</v>
      </c>
      <c r="C14" s="6">
        <v>86.6145185185185</v>
      </c>
      <c r="D14" s="6">
        <v>91.0364145658263</v>
      </c>
      <c r="E14" s="6">
        <v>86.6336694677871</v>
      </c>
      <c r="F14" s="6">
        <v>84.2783505154639</v>
      </c>
      <c r="G14" s="6">
        <v>81.2770103092784</v>
      </c>
      <c r="H14" s="6">
        <f t="shared" si="0"/>
        <v>88.5056577677527</v>
      </c>
      <c r="I14" s="12">
        <f>_xlfn.RANK.EQ(H14,$H:$H,0)</f>
        <v>13</v>
      </c>
      <c r="J14" s="6">
        <f t="shared" si="1"/>
        <v>84.8417327651947</v>
      </c>
      <c r="K14" s="12">
        <f>_xlfn.RANK.EQ(J14,$J:$J,0)</f>
        <v>15</v>
      </c>
      <c r="L14" s="12">
        <f t="shared" si="2"/>
        <v>28</v>
      </c>
      <c r="M14" s="12">
        <v>13</v>
      </c>
    </row>
    <row r="15" spans="1:13">
      <c r="A15" s="12">
        <v>20219122210</v>
      </c>
      <c r="B15" s="6">
        <v>87.7149877149877</v>
      </c>
      <c r="C15" s="6">
        <v>87.9004914004914</v>
      </c>
      <c r="D15" s="6">
        <v>93.2773109243697</v>
      </c>
      <c r="E15" s="6">
        <v>87.8902521008403</v>
      </c>
      <c r="F15" s="6">
        <v>82.4742268041237</v>
      </c>
      <c r="G15" s="6">
        <v>79.9945360824742</v>
      </c>
      <c r="H15" s="6">
        <f t="shared" si="0"/>
        <v>87.6765984558586</v>
      </c>
      <c r="I15" s="12">
        <f>_xlfn.RANK.EQ(H15,$H:$H,0)</f>
        <v>17</v>
      </c>
      <c r="J15" s="6">
        <f t="shared" si="1"/>
        <v>85.2617598612687</v>
      </c>
      <c r="K15" s="12">
        <f>_xlfn.RANK.EQ(J15,$J:$J,0)</f>
        <v>13</v>
      </c>
      <c r="L15" s="12">
        <f t="shared" si="2"/>
        <v>30</v>
      </c>
      <c r="M15" s="12">
        <v>14</v>
      </c>
    </row>
    <row r="16" spans="1:13">
      <c r="A16" s="13">
        <v>20219123105</v>
      </c>
      <c r="B16" s="5">
        <v>81.8942307692308</v>
      </c>
      <c r="C16" s="6">
        <v>82.2915615384616</v>
      </c>
      <c r="D16" s="6">
        <v>92.9378531073446</v>
      </c>
      <c r="E16" s="6">
        <v>87.529604519774</v>
      </c>
      <c r="F16" s="6">
        <v>89.4736842105263</v>
      </c>
      <c r="G16" s="6">
        <v>84.3542105263158</v>
      </c>
      <c r="H16" s="6">
        <f t="shared" si="0"/>
        <v>88.3124630690699</v>
      </c>
      <c r="I16" s="12">
        <f>_xlfn.RANK.EQ(H16,$H:$H,0)</f>
        <v>15</v>
      </c>
      <c r="J16" s="6">
        <f t="shared" si="1"/>
        <v>84.7251255281838</v>
      </c>
      <c r="K16" s="12">
        <f>_xlfn.RANK.EQ(J16,$J:$J,0)</f>
        <v>16</v>
      </c>
      <c r="L16" s="12">
        <f t="shared" si="2"/>
        <v>31</v>
      </c>
      <c r="M16" s="12">
        <v>15</v>
      </c>
    </row>
    <row r="17" spans="1:13">
      <c r="A17" s="10">
        <v>20219122307</v>
      </c>
      <c r="B17" s="11">
        <v>89.1</v>
      </c>
      <c r="C17" s="11">
        <v>89.21</v>
      </c>
      <c r="D17" s="6">
        <v>88.2352941176471</v>
      </c>
      <c r="E17" s="6">
        <v>84.6529411764706</v>
      </c>
      <c r="F17" s="6">
        <v>84.7938144329897</v>
      </c>
      <c r="G17" s="6">
        <v>81.4262886597938</v>
      </c>
      <c r="H17" s="6">
        <f t="shared" si="0"/>
        <v>87.2567532511286</v>
      </c>
      <c r="I17" s="12">
        <f>_xlfn.RANK.EQ(H17,$H:$H,0)</f>
        <v>18</v>
      </c>
      <c r="J17" s="6">
        <f t="shared" si="1"/>
        <v>85.0964099454215</v>
      </c>
      <c r="K17" s="12">
        <f>_xlfn.RANK.EQ(J17,$J:$J,0)</f>
        <v>14</v>
      </c>
      <c r="L17" s="12">
        <f t="shared" si="2"/>
        <v>32</v>
      </c>
      <c r="M17" s="12">
        <v>16</v>
      </c>
    </row>
    <row r="18" spans="1:13">
      <c r="A18" s="9">
        <v>20219123322</v>
      </c>
      <c r="B18" s="6">
        <v>79.0470723306544</v>
      </c>
      <c r="C18" s="6">
        <v>80.0991506314581</v>
      </c>
      <c r="D18" s="6">
        <v>92.090395480226</v>
      </c>
      <c r="E18" s="6">
        <v>87.1587570621469</v>
      </c>
      <c r="F18" s="6">
        <v>91.8421052631579</v>
      </c>
      <c r="G18" s="6">
        <v>86.5552631578947</v>
      </c>
      <c r="H18" s="6">
        <f t="shared" si="0"/>
        <v>88.0152752728045</v>
      </c>
      <c r="I18" s="12">
        <f>_xlfn.RANK.EQ(H18,$H:$H,0)</f>
        <v>16</v>
      </c>
      <c r="J18" s="6">
        <f t="shared" si="1"/>
        <v>84.6043902838332</v>
      </c>
      <c r="K18" s="12">
        <f>_xlfn.RANK.EQ(J18,$J:$J,0)</f>
        <v>17</v>
      </c>
      <c r="L18" s="18">
        <f t="shared" si="2"/>
        <v>33</v>
      </c>
      <c r="M18" s="12">
        <v>17</v>
      </c>
    </row>
    <row r="19" spans="1:13">
      <c r="A19" s="4">
        <v>20219122428</v>
      </c>
      <c r="B19" s="5">
        <v>78.49</v>
      </c>
      <c r="C19" s="6">
        <v>78.0138</v>
      </c>
      <c r="D19" s="6">
        <v>85.7142857142857</v>
      </c>
      <c r="E19" s="6">
        <v>82.3042857142857</v>
      </c>
      <c r="F19" s="6">
        <v>99.4845360824742</v>
      </c>
      <c r="G19" s="6">
        <v>90.8807216494845</v>
      </c>
      <c r="H19" s="6">
        <f t="shared" si="0"/>
        <v>88.4794554900998</v>
      </c>
      <c r="I19" s="12">
        <f>_xlfn.RANK.EQ(H19,$H:$H,0)</f>
        <v>14</v>
      </c>
      <c r="J19" s="6">
        <f t="shared" si="1"/>
        <v>83.7329357879234</v>
      </c>
      <c r="K19" s="12">
        <f>_xlfn.RANK.EQ(J19,$J:$J,0)</f>
        <v>19</v>
      </c>
      <c r="L19" s="18">
        <f t="shared" si="2"/>
        <v>33</v>
      </c>
      <c r="M19" s="12">
        <v>18</v>
      </c>
    </row>
    <row r="20" spans="1:13">
      <c r="A20" s="10">
        <v>20219122323</v>
      </c>
      <c r="B20" s="11">
        <v>81.12</v>
      </c>
      <c r="C20" s="11">
        <v>83.66</v>
      </c>
      <c r="D20" s="6">
        <v>95.2380952380952</v>
      </c>
      <c r="E20" s="6">
        <v>89.4447619047619</v>
      </c>
      <c r="F20" s="6">
        <v>79.8969072164949</v>
      </c>
      <c r="G20" s="6">
        <v>78.7281443298969</v>
      </c>
      <c r="H20" s="6">
        <f t="shared" si="0"/>
        <v>85.3843593519882</v>
      </c>
      <c r="I20" s="12">
        <f>_xlfn.RANK.EQ(H20,$H:$H,0)</f>
        <v>20</v>
      </c>
      <c r="J20" s="6">
        <f t="shared" si="1"/>
        <v>83.9443020782196</v>
      </c>
      <c r="K20" s="12">
        <f>_xlfn.RANK.EQ(J20,$J:$J,0)</f>
        <v>18</v>
      </c>
      <c r="L20" s="12">
        <f t="shared" si="2"/>
        <v>38</v>
      </c>
      <c r="M20" s="12">
        <v>19</v>
      </c>
    </row>
    <row r="21" spans="1:13">
      <c r="A21" s="7">
        <v>20219122128</v>
      </c>
      <c r="B21" s="6">
        <v>84.1269841269841</v>
      </c>
      <c r="C21" s="6">
        <v>84.86</v>
      </c>
      <c r="D21" s="6">
        <v>88.2352941176471</v>
      </c>
      <c r="E21" s="6">
        <v>84.8729411764706</v>
      </c>
      <c r="F21" s="6">
        <v>83.5051546391753</v>
      </c>
      <c r="G21" s="6">
        <v>80.6730927835052</v>
      </c>
      <c r="H21" s="6">
        <f t="shared" si="0"/>
        <v>85.2718712532741</v>
      </c>
      <c r="I21" s="12">
        <f>_xlfn.RANK.EQ(H21,$H:$H,0)</f>
        <v>21</v>
      </c>
      <c r="J21" s="6">
        <f t="shared" si="1"/>
        <v>83.4686779866586</v>
      </c>
      <c r="K21" s="12">
        <f>_xlfn.RANK.EQ(J21,$J:$J,0)</f>
        <v>20</v>
      </c>
      <c r="L21" s="18">
        <f t="shared" si="2"/>
        <v>41</v>
      </c>
      <c r="M21" s="12">
        <v>20</v>
      </c>
    </row>
    <row r="22" spans="1:13">
      <c r="A22" s="13">
        <v>20219123103</v>
      </c>
      <c r="B22" s="5">
        <v>72.3557692307692</v>
      </c>
      <c r="C22" s="6">
        <v>72.2350384615384</v>
      </c>
      <c r="D22" s="6">
        <v>91.8079096045198</v>
      </c>
      <c r="E22" s="6">
        <v>86.4751412429379</v>
      </c>
      <c r="F22" s="6">
        <v>93.1578947368421</v>
      </c>
      <c r="G22" s="6">
        <v>86.2447368421053</v>
      </c>
      <c r="H22" s="6">
        <f t="shared" si="0"/>
        <v>86.3516946769902</v>
      </c>
      <c r="I22" s="12">
        <f>_xlfn.RANK.EQ(H22,$H:$H,0)</f>
        <v>19</v>
      </c>
      <c r="J22" s="6">
        <f t="shared" si="1"/>
        <v>81.6516388488605</v>
      </c>
      <c r="K22" s="12">
        <f>_xlfn.RANK.EQ(J22,$J:$J,0)</f>
        <v>22</v>
      </c>
      <c r="L22" s="18">
        <f t="shared" si="2"/>
        <v>41</v>
      </c>
      <c r="M22" s="12">
        <v>21</v>
      </c>
    </row>
    <row r="23" spans="1:13">
      <c r="A23" s="8">
        <v>20219123211</v>
      </c>
      <c r="B23" s="6">
        <v>94.0340909090909</v>
      </c>
      <c r="C23" s="6">
        <v>90.4228636363636</v>
      </c>
      <c r="D23" s="6">
        <v>78.8135593220339</v>
      </c>
      <c r="E23" s="6">
        <v>73.868813559322</v>
      </c>
      <c r="F23" s="6">
        <v>83.4210526315789</v>
      </c>
      <c r="G23" s="6">
        <v>80.7426315789474</v>
      </c>
      <c r="H23" s="6">
        <f t="shared" si="0"/>
        <v>85.1280943354148</v>
      </c>
      <c r="I23" s="12">
        <f>_xlfn.RANK.EQ(H23,$H:$H,0)</f>
        <v>22</v>
      </c>
      <c r="J23" s="6">
        <f t="shared" si="1"/>
        <v>81.6781029248777</v>
      </c>
      <c r="K23" s="12">
        <f>_xlfn.RANK.EQ(J23,$J:$J,0)</f>
        <v>21</v>
      </c>
      <c r="L23" s="12">
        <f t="shared" si="2"/>
        <v>43</v>
      </c>
      <c r="M23" s="12">
        <v>22</v>
      </c>
    </row>
    <row r="24" spans="1:13">
      <c r="A24" s="12">
        <v>20219122217</v>
      </c>
      <c r="B24" s="6">
        <v>80.6977886977887</v>
      </c>
      <c r="C24" s="6">
        <v>80.8884520884521</v>
      </c>
      <c r="D24" s="6">
        <v>88.7955182072829</v>
      </c>
      <c r="E24" s="6">
        <v>85.1170868347339</v>
      </c>
      <c r="F24" s="6">
        <v>80.4123711340206</v>
      </c>
      <c r="G24" s="6">
        <v>78.8974226804124</v>
      </c>
      <c r="H24" s="6">
        <f t="shared" si="0"/>
        <v>83.2939644140372</v>
      </c>
      <c r="I24" s="12">
        <f>_xlfn.RANK.EQ(H24,$H:$H,0)</f>
        <v>24</v>
      </c>
      <c r="J24" s="6">
        <f t="shared" si="1"/>
        <v>81.6343205345328</v>
      </c>
      <c r="K24" s="12">
        <f>_xlfn.RANK.EQ(J24,$J:$J,0)</f>
        <v>23</v>
      </c>
      <c r="L24" s="12">
        <f t="shared" si="2"/>
        <v>47</v>
      </c>
      <c r="M24" s="12">
        <v>23</v>
      </c>
    </row>
    <row r="25" spans="1:13">
      <c r="A25" s="4">
        <v>20219122426</v>
      </c>
      <c r="B25" s="5">
        <v>82.25</v>
      </c>
      <c r="C25" s="6">
        <v>82.2714</v>
      </c>
      <c r="D25" s="6">
        <v>83.7535014005602</v>
      </c>
      <c r="E25" s="6">
        <v>80.9697759103641</v>
      </c>
      <c r="F25" s="6">
        <v>83.5051546391753</v>
      </c>
      <c r="G25" s="6">
        <v>80.6330927835051</v>
      </c>
      <c r="H25" s="6">
        <f t="shared" si="0"/>
        <v>83.2044174198889</v>
      </c>
      <c r="I25" s="12">
        <f>_xlfn.RANK.EQ(H25,$H:$H,0)</f>
        <v>25</v>
      </c>
      <c r="J25" s="6">
        <f t="shared" si="1"/>
        <v>81.2914228979564</v>
      </c>
      <c r="K25" s="12">
        <f>_xlfn.RANK.EQ(J25,$J:$J,0)</f>
        <v>24</v>
      </c>
      <c r="L25" s="18">
        <f t="shared" si="2"/>
        <v>49</v>
      </c>
      <c r="M25" s="12">
        <v>24</v>
      </c>
    </row>
    <row r="26" spans="1:13">
      <c r="A26" s="7">
        <v>20219123413</v>
      </c>
      <c r="B26" s="6">
        <v>76.6976744186046</v>
      </c>
      <c r="C26" s="6">
        <v>75.8687720930233</v>
      </c>
      <c r="D26" s="6">
        <v>83.8983050847458</v>
      </c>
      <c r="E26" s="6">
        <v>80.5288983050848</v>
      </c>
      <c r="F26" s="6">
        <v>91.5789473684211</v>
      </c>
      <c r="G26" s="6">
        <v>85.6173684210526</v>
      </c>
      <c r="H26" s="6">
        <f t="shared" si="0"/>
        <v>84.4716776503076</v>
      </c>
      <c r="I26" s="12">
        <f>_xlfn.RANK.EQ(H26,$H:$H,0)</f>
        <v>23</v>
      </c>
      <c r="J26" s="6">
        <f t="shared" si="1"/>
        <v>80.6716796063869</v>
      </c>
      <c r="K26" s="12">
        <f>_xlfn.RANK.EQ(J26,$J:$J,0)</f>
        <v>26</v>
      </c>
      <c r="L26" s="18">
        <f t="shared" si="2"/>
        <v>49</v>
      </c>
      <c r="M26" s="12">
        <v>25</v>
      </c>
    </row>
    <row r="27" spans="1:13">
      <c r="A27" s="9">
        <v>20219123310</v>
      </c>
      <c r="B27" s="6">
        <v>78.0711825487945</v>
      </c>
      <c r="C27" s="6">
        <v>79.3018277841562</v>
      </c>
      <c r="D27" s="6">
        <v>85.593220338983</v>
      </c>
      <c r="E27" s="6">
        <v>82.815593220339</v>
      </c>
      <c r="F27" s="6">
        <v>82.895</v>
      </c>
      <c r="G27" s="6">
        <v>80.4668421052632</v>
      </c>
      <c r="H27" s="6">
        <f t="shared" si="0"/>
        <v>82.3204625584593</v>
      </c>
      <c r="I27" s="12">
        <f>_xlfn.RANK.EQ(H27,$H:$H,0)</f>
        <v>26</v>
      </c>
      <c r="J27" s="6">
        <f t="shared" si="1"/>
        <v>80.8614210365861</v>
      </c>
      <c r="K27" s="12">
        <f>_xlfn.RANK.EQ(J27,$J:$J,0)</f>
        <v>25</v>
      </c>
      <c r="L27" s="12">
        <f t="shared" si="2"/>
        <v>51</v>
      </c>
      <c r="M27" s="12">
        <v>26</v>
      </c>
    </row>
    <row r="28" spans="1:13">
      <c r="A28" s="4">
        <v>20219122425</v>
      </c>
      <c r="B28" s="5">
        <v>76.88</v>
      </c>
      <c r="C28" s="6">
        <v>79.5708</v>
      </c>
      <c r="D28" s="6">
        <v>84.593837535014</v>
      </c>
      <c r="E28" s="6">
        <v>82.4959943977591</v>
      </c>
      <c r="F28" s="6">
        <v>79.6391752577319</v>
      </c>
      <c r="G28" s="6">
        <v>78.3935051546392</v>
      </c>
      <c r="H28" s="6">
        <f t="shared" si="0"/>
        <v>80.4476480214079</v>
      </c>
      <c r="I28" s="12">
        <f>_xlfn.RANK.EQ(H28,$H:$H,0)</f>
        <v>28</v>
      </c>
      <c r="J28" s="6">
        <f t="shared" si="1"/>
        <v>80.1534331841328</v>
      </c>
      <c r="K28" s="12">
        <f>_xlfn.RANK.EQ(J28,$J:$J,0)</f>
        <v>27</v>
      </c>
      <c r="L28" s="18">
        <f t="shared" si="2"/>
        <v>55</v>
      </c>
      <c r="M28" s="12">
        <v>27</v>
      </c>
    </row>
    <row r="29" spans="1:13">
      <c r="A29" s="7">
        <v>20219123416</v>
      </c>
      <c r="B29" s="6">
        <v>68.9922480620155</v>
      </c>
      <c r="C29" s="6">
        <v>71.5629736434109</v>
      </c>
      <c r="D29" s="6">
        <v>83.6158192090395</v>
      </c>
      <c r="E29" s="6">
        <v>79.9202824858757</v>
      </c>
      <c r="F29" s="6">
        <v>88.9473684210526</v>
      </c>
      <c r="G29" s="6">
        <v>83.8384210526316</v>
      </c>
      <c r="H29" s="6">
        <f t="shared" si="0"/>
        <v>81.072787462898</v>
      </c>
      <c r="I29" s="12">
        <f>_xlfn.RANK.EQ(H29,$H:$H,0)</f>
        <v>27</v>
      </c>
      <c r="J29" s="6">
        <f t="shared" si="1"/>
        <v>78.4405590606394</v>
      </c>
      <c r="K29" s="12">
        <f>_xlfn.RANK.EQ(J29,$J:$J,0)</f>
        <v>28</v>
      </c>
      <c r="L29" s="18">
        <f t="shared" si="2"/>
        <v>55</v>
      </c>
      <c r="M29" s="12">
        <v>28</v>
      </c>
    </row>
    <row r="30" spans="1:13">
      <c r="A30" s="7">
        <v>20219122120</v>
      </c>
      <c r="B30" s="6">
        <v>70.6349206349206</v>
      </c>
      <c r="C30" s="6">
        <v>72.5552444444444</v>
      </c>
      <c r="D30" s="6">
        <v>71.4285714285714</v>
      </c>
      <c r="E30" s="6">
        <v>73.9085714285714</v>
      </c>
      <c r="F30" s="6">
        <v>77.0618556701031</v>
      </c>
      <c r="G30" s="6">
        <v>76.9671134020619</v>
      </c>
      <c r="H30" s="6">
        <f t="shared" si="0"/>
        <v>73.2203085510646</v>
      </c>
      <c r="I30" s="12">
        <f>_xlfn.RANK.EQ(H30,$H:$H,0)</f>
        <v>29</v>
      </c>
      <c r="J30" s="6">
        <f t="shared" si="1"/>
        <v>74.4769764250259</v>
      </c>
      <c r="K30" s="12">
        <f>_xlfn.RANK.EQ(J30,$J:$J,0)</f>
        <v>29</v>
      </c>
      <c r="L30" s="12">
        <f t="shared" si="2"/>
        <v>58</v>
      </c>
      <c r="M30" s="12">
        <v>29</v>
      </c>
    </row>
    <row r="31" spans="1:13">
      <c r="A31" s="14">
        <v>20219122423</v>
      </c>
      <c r="B31" s="5">
        <v>70.96</v>
      </c>
      <c r="C31" s="6">
        <v>72.3504</v>
      </c>
      <c r="D31" s="6">
        <v>63.5854341736695</v>
      </c>
      <c r="E31" s="6">
        <v>67.0155322128852</v>
      </c>
      <c r="F31" s="6">
        <v>63.4020618556701</v>
      </c>
      <c r="G31" s="6">
        <v>68.851237113402</v>
      </c>
      <c r="H31" s="6">
        <f t="shared" si="0"/>
        <v>65.7725559502151</v>
      </c>
      <c r="I31" s="12">
        <f>_xlfn.RANK.EQ(H31,$H:$H,0)</f>
        <v>30</v>
      </c>
      <c r="J31" s="6">
        <f t="shared" si="1"/>
        <v>69.4057231087624</v>
      </c>
      <c r="K31" s="12">
        <f>_xlfn.RANK.EQ(J31,$J:$J,0)</f>
        <v>30</v>
      </c>
      <c r="L31" s="12">
        <f t="shared" si="2"/>
        <v>60</v>
      </c>
      <c r="M31" s="12">
        <v>30</v>
      </c>
    </row>
  </sheetData>
  <sortState ref="A2:O31">
    <sortCondition ref="M2:M3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20产品设计一二</vt:lpstr>
      <vt:lpstr>20环艺一四</vt:lpstr>
      <vt:lpstr>20环艺二五</vt:lpstr>
      <vt:lpstr>20环艺三六</vt:lpstr>
      <vt:lpstr>20视传一四</vt:lpstr>
      <vt:lpstr>20视传二五</vt:lpstr>
      <vt:lpstr>20视传三六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乖锖</cp:lastModifiedBy>
  <dcterms:created xsi:type="dcterms:W3CDTF">2024-01-09T06:00:00Z</dcterms:created>
  <dcterms:modified xsi:type="dcterms:W3CDTF">2024-01-11T03:16:43Z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F5C93699E76B40028F5A0ED6BBBD437E_13</vt:lpwstr>
  </property>
  <property fmtid="{D5CDD505-2E9C-101B-9397-08002B2CF9AE}" pid="3" name="KSOProductBuildVer">
    <vt:lpwstr>2052-12.1.0.16120</vt:lpwstr>
  </property>
</Properties>
</file>